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autoCompressPictures="0"/>
  <mc:AlternateContent xmlns:mc="http://schemas.openxmlformats.org/markup-compatibility/2006">
    <mc:Choice Requires="x15">
      <x15ac:absPath xmlns:x15ac="http://schemas.microsoft.com/office/spreadsheetml/2010/11/ac" url="https://ats-my.sharepoint.com/personal/t_gruber_ats_net/Documents/Conflict Minerals Reporting 2026_27/"/>
    </mc:Choice>
  </mc:AlternateContent>
  <xr:revisionPtr revIDLastSave="74" documentId="13_ncr:1_{1F43054B-CFAB-43DB-BBDC-DC5B4C3AFE63}" xr6:coauthVersionLast="47" xr6:coauthVersionMax="47" xr10:uidLastSave="{D5B4F4D3-364C-48D3-A138-D65F371DEC4C}"/>
  <workbookProtection workbookAlgorithmName="SHA-512" workbookHashValue="3ODvpALY1x61Cvd0Oofqg97ZNd7+40fUrp7alBOJ/L1ruQ6E/ma5lVUydUoqfrQWad9IBPUQppnTUXDHO2Yr1A==" workbookSaltValue="WfJGw/J05jzXDaJ4irXs0g==" workbookSpinCount="100000" lockStructure="1"/>
  <bookViews>
    <workbookView xWindow="-108" yWindow="-108" windowWidth="23256" windowHeight="13896"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externalReferences>
    <externalReference r:id="rId12"/>
  </externalReference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oncurrentCalc="0"/>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207" i="5" l="1"/>
  <c r="X207" i="5"/>
  <c r="V207" i="5"/>
  <c r="S207" i="5"/>
  <c r="T207" i="5"/>
  <c r="AB206" i="5"/>
  <c r="X206" i="5"/>
  <c r="V206" i="5"/>
  <c r="S206" i="5"/>
  <c r="T206" i="5"/>
  <c r="AB205" i="5"/>
  <c r="X205" i="5"/>
  <c r="V205" i="5"/>
  <c r="S205" i="5"/>
  <c r="T205" i="5"/>
  <c r="AB204" i="5"/>
  <c r="X204" i="5"/>
  <c r="V204" i="5"/>
  <c r="S204" i="5"/>
  <c r="T204" i="5"/>
  <c r="AB203" i="5"/>
  <c r="X203" i="5"/>
  <c r="V203" i="5"/>
  <c r="S203" i="5"/>
  <c r="T203" i="5"/>
  <c r="AB202" i="5"/>
  <c r="X202" i="5"/>
  <c r="V202" i="5"/>
  <c r="S202" i="5"/>
  <c r="T202" i="5"/>
  <c r="AB201" i="5"/>
  <c r="X201" i="5"/>
  <c r="V201" i="5"/>
  <c r="S201" i="5"/>
  <c r="T201" i="5"/>
  <c r="AB200" i="5"/>
  <c r="X200" i="5"/>
  <c r="V200" i="5"/>
  <c r="T200" i="5"/>
  <c r="S200" i="5"/>
  <c r="AB199" i="5"/>
  <c r="X199" i="5"/>
  <c r="V199" i="5"/>
  <c r="S199" i="5"/>
  <c r="T199" i="5"/>
  <c r="AB198" i="5"/>
  <c r="X198" i="5"/>
  <c r="V198" i="5"/>
  <c r="S198" i="5"/>
  <c r="T198" i="5"/>
  <c r="AB197" i="5"/>
  <c r="X197" i="5"/>
  <c r="V197" i="5"/>
  <c r="S197" i="5"/>
  <c r="T197" i="5"/>
  <c r="AB196" i="5"/>
  <c r="X196" i="5"/>
  <c r="V196" i="5"/>
  <c r="S196" i="5"/>
  <c r="T196" i="5"/>
  <c r="AB195" i="5"/>
  <c r="X195" i="5"/>
  <c r="V195" i="5"/>
  <c r="S195" i="5"/>
  <c r="T195" i="5"/>
  <c r="AB194" i="5"/>
  <c r="X194" i="5"/>
  <c r="V194" i="5"/>
  <c r="S194" i="5"/>
  <c r="T194" i="5"/>
  <c r="AB193" i="5"/>
  <c r="X193" i="5"/>
  <c r="V193" i="5"/>
  <c r="S193" i="5"/>
  <c r="T193" i="5"/>
  <c r="AB192" i="5"/>
  <c r="X192" i="5"/>
  <c r="V192" i="5"/>
  <c r="S192" i="5"/>
  <c r="T192" i="5"/>
  <c r="AB191" i="5"/>
  <c r="X191" i="5"/>
  <c r="V191" i="5"/>
  <c r="S191" i="5"/>
  <c r="T191" i="5"/>
  <c r="AB190" i="5"/>
  <c r="X190" i="5"/>
  <c r="V190" i="5"/>
  <c r="S190" i="5"/>
  <c r="T190" i="5"/>
  <c r="AB189" i="5"/>
  <c r="X189" i="5"/>
  <c r="V189" i="5"/>
  <c r="S189" i="5"/>
  <c r="T189" i="5"/>
  <c r="AB188" i="5"/>
  <c r="X188" i="5"/>
  <c r="V188" i="5"/>
  <c r="S188" i="5"/>
  <c r="T188" i="5"/>
  <c r="AB187" i="5"/>
  <c r="X187" i="5"/>
  <c r="V187" i="5"/>
  <c r="S187" i="5"/>
  <c r="T187" i="5"/>
  <c r="AB186" i="5"/>
  <c r="X186" i="5"/>
  <c r="V186" i="5"/>
  <c r="S186" i="5"/>
  <c r="T186" i="5"/>
  <c r="AB185" i="5"/>
  <c r="X185" i="5"/>
  <c r="V185" i="5"/>
  <c r="S185" i="5"/>
  <c r="T185" i="5"/>
  <c r="AB184" i="5"/>
  <c r="X184" i="5"/>
  <c r="V184" i="5"/>
  <c r="S184" i="5"/>
  <c r="T184" i="5"/>
  <c r="AB183" i="5"/>
  <c r="X183" i="5"/>
  <c r="V183" i="5"/>
  <c r="S183" i="5"/>
  <c r="T183" i="5"/>
  <c r="AB182" i="5"/>
  <c r="X182" i="5"/>
  <c r="V182" i="5"/>
  <c r="S182" i="5"/>
  <c r="T182" i="5"/>
  <c r="AB181" i="5"/>
  <c r="X181" i="5"/>
  <c r="V181" i="5"/>
  <c r="S181" i="5"/>
  <c r="T181" i="5"/>
  <c r="AB180" i="5"/>
  <c r="X180" i="5"/>
  <c r="V180" i="5"/>
  <c r="S180" i="5"/>
  <c r="T180" i="5"/>
  <c r="AB179" i="5"/>
  <c r="X179" i="5"/>
  <c r="V179" i="5"/>
  <c r="S179" i="5"/>
  <c r="T179" i="5"/>
  <c r="AB178" i="5"/>
  <c r="X178" i="5"/>
  <c r="V178" i="5"/>
  <c r="S178" i="5"/>
  <c r="T178" i="5"/>
  <c r="AB177" i="5"/>
  <c r="X177" i="5"/>
  <c r="V177" i="5"/>
  <c r="S177" i="5"/>
  <c r="T177" i="5"/>
  <c r="AB176" i="5"/>
  <c r="X176" i="5"/>
  <c r="V176" i="5"/>
  <c r="S176" i="5"/>
  <c r="T176" i="5"/>
  <c r="AB175" i="5"/>
  <c r="X175" i="5"/>
  <c r="V175" i="5"/>
  <c r="S175" i="5"/>
  <c r="T175" i="5"/>
  <c r="AB174" i="5"/>
  <c r="X174" i="5"/>
  <c r="V174" i="5"/>
  <c r="S174" i="5"/>
  <c r="T174" i="5"/>
  <c r="AB173" i="5"/>
  <c r="X173" i="5"/>
  <c r="V173" i="5"/>
  <c r="S173" i="5"/>
  <c r="T173" i="5"/>
  <c r="AB172" i="5"/>
  <c r="X172" i="5"/>
  <c r="V172" i="5"/>
  <c r="S172" i="5"/>
  <c r="T172" i="5"/>
  <c r="AB171" i="5"/>
  <c r="X171" i="5"/>
  <c r="V171" i="5"/>
  <c r="S171" i="5"/>
  <c r="T171" i="5"/>
  <c r="AB170" i="5"/>
  <c r="X170" i="5"/>
  <c r="V170" i="5"/>
  <c r="S170" i="5"/>
  <c r="T170" i="5"/>
  <c r="AB169" i="5"/>
  <c r="X169" i="5"/>
  <c r="V169" i="5"/>
  <c r="S169" i="5"/>
  <c r="T169" i="5"/>
  <c r="AB168" i="5"/>
  <c r="X168" i="5"/>
  <c r="V168" i="5"/>
  <c r="S168" i="5"/>
  <c r="T168" i="5"/>
  <c r="AB167" i="5"/>
  <c r="X167" i="5"/>
  <c r="V167" i="5"/>
  <c r="S167" i="5"/>
  <c r="T167" i="5"/>
  <c r="AB166" i="5"/>
  <c r="X166" i="5"/>
  <c r="V166" i="5"/>
  <c r="S166" i="5"/>
  <c r="T166" i="5"/>
  <c r="AB165" i="5"/>
  <c r="X165" i="5"/>
  <c r="V165" i="5"/>
  <c r="S165" i="5"/>
  <c r="T165" i="5"/>
  <c r="AB164" i="5"/>
  <c r="X164" i="5"/>
  <c r="V164" i="5"/>
  <c r="S164" i="5"/>
  <c r="T164" i="5"/>
  <c r="AB163" i="5"/>
  <c r="X163" i="5"/>
  <c r="V163" i="5"/>
  <c r="S163" i="5"/>
  <c r="T163" i="5"/>
  <c r="AB162" i="5"/>
  <c r="X162" i="5"/>
  <c r="V162" i="5"/>
  <c r="S162" i="5"/>
  <c r="T162" i="5"/>
  <c r="AB161" i="5"/>
  <c r="X161" i="5"/>
  <c r="V161" i="5"/>
  <c r="S161" i="5"/>
  <c r="T161" i="5"/>
  <c r="AB160" i="5"/>
  <c r="X160" i="5"/>
  <c r="V160" i="5"/>
  <c r="S160" i="5"/>
  <c r="T160" i="5"/>
  <c r="AB159" i="5"/>
  <c r="X159" i="5"/>
  <c r="V159" i="5"/>
  <c r="S159" i="5"/>
  <c r="T159" i="5"/>
  <c r="AB158" i="5"/>
  <c r="X158" i="5"/>
  <c r="V158" i="5"/>
  <c r="S158" i="5"/>
  <c r="T158" i="5"/>
  <c r="AB157" i="5"/>
  <c r="X157" i="5"/>
  <c r="V157" i="5"/>
  <c r="S157" i="5"/>
  <c r="T157" i="5"/>
  <c r="AB156" i="5"/>
  <c r="X156" i="5"/>
  <c r="V156" i="5"/>
  <c r="S156" i="5"/>
  <c r="T156" i="5"/>
  <c r="AB155" i="5"/>
  <c r="X155" i="5"/>
  <c r="V155" i="5"/>
  <c r="S155" i="5"/>
  <c r="T155" i="5"/>
  <c r="AB154" i="5"/>
  <c r="X154" i="5"/>
  <c r="V154" i="5"/>
  <c r="S154" i="5"/>
  <c r="T154" i="5"/>
  <c r="AB153" i="5"/>
  <c r="X153" i="5"/>
  <c r="V153" i="5"/>
  <c r="S153" i="5"/>
  <c r="T153" i="5"/>
  <c r="AB152" i="5"/>
  <c r="X152" i="5"/>
  <c r="V152" i="5"/>
  <c r="S152" i="5"/>
  <c r="T152" i="5"/>
  <c r="AB151" i="5"/>
  <c r="X151" i="5"/>
  <c r="V151" i="5"/>
  <c r="S151" i="5"/>
  <c r="T151" i="5"/>
  <c r="AB150" i="5"/>
  <c r="X150" i="5"/>
  <c r="V150" i="5"/>
  <c r="S150" i="5"/>
  <c r="T150" i="5"/>
  <c r="AB149" i="5"/>
  <c r="X149" i="5"/>
  <c r="V149" i="5"/>
  <c r="S149" i="5"/>
  <c r="T149" i="5"/>
  <c r="AB148" i="5"/>
  <c r="X148" i="5"/>
  <c r="V148" i="5"/>
  <c r="S148" i="5"/>
  <c r="T148" i="5"/>
  <c r="AB147" i="5"/>
  <c r="X147" i="5"/>
  <c r="V147" i="5"/>
  <c r="S147" i="5"/>
  <c r="T147" i="5"/>
  <c r="AB146" i="5"/>
  <c r="X146" i="5"/>
  <c r="V146" i="5"/>
  <c r="S146" i="5"/>
  <c r="T146" i="5"/>
  <c r="AB145" i="5"/>
  <c r="X145" i="5"/>
  <c r="V145" i="5"/>
  <c r="S145" i="5"/>
  <c r="T145" i="5"/>
  <c r="AB144" i="5"/>
  <c r="X144" i="5"/>
  <c r="V144" i="5"/>
  <c r="S144" i="5"/>
  <c r="T144" i="5"/>
  <c r="AB143" i="5"/>
  <c r="X143" i="5"/>
  <c r="V143" i="5"/>
  <c r="S143" i="5"/>
  <c r="T143" i="5"/>
  <c r="AB142" i="5"/>
  <c r="X142" i="5"/>
  <c r="V142" i="5"/>
  <c r="S142" i="5"/>
  <c r="T142" i="5"/>
  <c r="AB141" i="5"/>
  <c r="X141" i="5"/>
  <c r="V141" i="5"/>
  <c r="S141" i="5"/>
  <c r="T141" i="5"/>
  <c r="AB140" i="5"/>
  <c r="X140" i="5"/>
  <c r="V140" i="5"/>
  <c r="S140" i="5"/>
  <c r="T140" i="5"/>
  <c r="AB139" i="5"/>
  <c r="X139" i="5"/>
  <c r="V139" i="5"/>
  <c r="S139" i="5"/>
  <c r="T139" i="5"/>
  <c r="AB138" i="5"/>
  <c r="X138" i="5"/>
  <c r="V138" i="5"/>
  <c r="S138" i="5"/>
  <c r="T138" i="5"/>
  <c r="AB137" i="5"/>
  <c r="X137" i="5"/>
  <c r="V137" i="5"/>
  <c r="S137" i="5"/>
  <c r="T137" i="5"/>
  <c r="AB136" i="5"/>
  <c r="X136" i="5"/>
  <c r="V136" i="5"/>
  <c r="S136" i="5"/>
  <c r="T136" i="5"/>
  <c r="AB135" i="5"/>
  <c r="X135" i="5"/>
  <c r="V135" i="5"/>
  <c r="S135" i="5"/>
  <c r="T135" i="5"/>
  <c r="AB134" i="5"/>
  <c r="X134" i="5"/>
  <c r="V134" i="5"/>
  <c r="S134" i="5"/>
  <c r="T134" i="5"/>
  <c r="AB133" i="5"/>
  <c r="X133" i="5"/>
  <c r="V133" i="5"/>
  <c r="S133" i="5"/>
  <c r="T133" i="5"/>
  <c r="AB132" i="5"/>
  <c r="X132" i="5"/>
  <c r="V132" i="5"/>
  <c r="S132" i="5"/>
  <c r="T132" i="5"/>
  <c r="AB131" i="5"/>
  <c r="X131" i="5"/>
  <c r="V131" i="5"/>
  <c r="S131" i="5"/>
  <c r="T131" i="5"/>
  <c r="AB130" i="5"/>
  <c r="X130" i="5"/>
  <c r="V130" i="5"/>
  <c r="S130" i="5"/>
  <c r="T130" i="5"/>
  <c r="AB129" i="5"/>
  <c r="X129" i="5"/>
  <c r="V129" i="5"/>
  <c r="S129" i="5"/>
  <c r="T129" i="5"/>
  <c r="AB128" i="5"/>
  <c r="X128" i="5"/>
  <c r="V128" i="5"/>
  <c r="S128" i="5"/>
  <c r="T128" i="5"/>
  <c r="AB127" i="5"/>
  <c r="X127" i="5"/>
  <c r="V127" i="5"/>
  <c r="S127" i="5"/>
  <c r="T127" i="5"/>
  <c r="AB126" i="5"/>
  <c r="X126" i="5"/>
  <c r="V126" i="5"/>
  <c r="S126" i="5"/>
  <c r="T126" i="5"/>
  <c r="AB125" i="5"/>
  <c r="X125" i="5"/>
  <c r="V125" i="5"/>
  <c r="S125" i="5"/>
  <c r="T125" i="5"/>
  <c r="AB124" i="5"/>
  <c r="X124" i="5"/>
  <c r="V124" i="5"/>
  <c r="S124" i="5"/>
  <c r="T124" i="5"/>
  <c r="AB123" i="5"/>
  <c r="X123" i="5"/>
  <c r="V123" i="5"/>
  <c r="S123" i="5"/>
  <c r="T123" i="5"/>
  <c r="AB122" i="5"/>
  <c r="X122" i="5"/>
  <c r="V122" i="5"/>
  <c r="S122" i="5"/>
  <c r="T122" i="5"/>
  <c r="AB121" i="5"/>
  <c r="X121" i="5"/>
  <c r="V121" i="5"/>
  <c r="S121" i="5"/>
  <c r="T121" i="5"/>
  <c r="AB120" i="5"/>
  <c r="X120" i="5"/>
  <c r="V120" i="5"/>
  <c r="S120" i="5"/>
  <c r="T120" i="5"/>
  <c r="AB119" i="5"/>
  <c r="X119" i="5"/>
  <c r="V119" i="5"/>
  <c r="S119" i="5"/>
  <c r="T119" i="5"/>
  <c r="AB118" i="5"/>
  <c r="X118" i="5"/>
  <c r="V118" i="5"/>
  <c r="S118" i="5"/>
  <c r="T118" i="5"/>
  <c r="AB117" i="5"/>
  <c r="X117" i="5"/>
  <c r="V117" i="5"/>
  <c r="S117" i="5"/>
  <c r="T117" i="5"/>
  <c r="AB116" i="5"/>
  <c r="X116" i="5"/>
  <c r="V116" i="5"/>
  <c r="S116" i="5"/>
  <c r="T116" i="5"/>
  <c r="AB115" i="5"/>
  <c r="X115" i="5"/>
  <c r="V115" i="5"/>
  <c r="S115" i="5"/>
  <c r="T115" i="5"/>
  <c r="AB114" i="5"/>
  <c r="X114" i="5"/>
  <c r="V114" i="5"/>
  <c r="S114" i="5"/>
  <c r="T114" i="5"/>
  <c r="AB113" i="5"/>
  <c r="X113" i="5"/>
  <c r="V113" i="5"/>
  <c r="S113" i="5"/>
  <c r="T113" i="5"/>
  <c r="AB112" i="5"/>
  <c r="X112" i="5"/>
  <c r="V112" i="5"/>
  <c r="S112" i="5"/>
  <c r="T112" i="5"/>
  <c r="AB111" i="5"/>
  <c r="X111" i="5"/>
  <c r="V111" i="5"/>
  <c r="S111" i="5"/>
  <c r="T111" i="5"/>
  <c r="AB110" i="5"/>
  <c r="X110" i="5"/>
  <c r="V110" i="5"/>
  <c r="S110" i="5"/>
  <c r="T110" i="5"/>
  <c r="AB109" i="5"/>
  <c r="X109" i="5"/>
  <c r="V109" i="5"/>
  <c r="S109" i="5"/>
  <c r="T109" i="5"/>
  <c r="AB108" i="5"/>
  <c r="X108" i="5"/>
  <c r="V108" i="5"/>
  <c r="S108" i="5"/>
  <c r="T108" i="5"/>
  <c r="AB107" i="5"/>
  <c r="X107" i="5"/>
  <c r="V107" i="5"/>
  <c r="S107" i="5"/>
  <c r="T107" i="5"/>
  <c r="AB106" i="5"/>
  <c r="X106" i="5"/>
  <c r="V106" i="5"/>
  <c r="S106" i="5"/>
  <c r="T106" i="5"/>
  <c r="AB105" i="5"/>
  <c r="X105" i="5"/>
  <c r="V105" i="5"/>
  <c r="S105" i="5"/>
  <c r="T105" i="5"/>
  <c r="AB104" i="5"/>
  <c r="X104" i="5"/>
  <c r="V104" i="5"/>
  <c r="S104" i="5"/>
  <c r="T104" i="5"/>
  <c r="AB103" i="5"/>
  <c r="X103" i="5"/>
  <c r="V103" i="5"/>
  <c r="S103" i="5"/>
  <c r="T103" i="5"/>
  <c r="AB102" i="5"/>
  <c r="X102" i="5"/>
  <c r="V102" i="5"/>
  <c r="S102" i="5"/>
  <c r="T102" i="5"/>
  <c r="AB101" i="5"/>
  <c r="X101" i="5"/>
  <c r="V101" i="5"/>
  <c r="S101" i="5"/>
  <c r="T101" i="5"/>
  <c r="AB100" i="5"/>
  <c r="X100" i="5"/>
  <c r="V100" i="5"/>
  <c r="S100" i="5"/>
  <c r="T100" i="5"/>
  <c r="AB99" i="5"/>
  <c r="X99" i="5"/>
  <c r="V99" i="5"/>
  <c r="S99" i="5"/>
  <c r="T99" i="5"/>
  <c r="AB98" i="5"/>
  <c r="X98" i="5"/>
  <c r="V98" i="5"/>
  <c r="S98" i="5"/>
  <c r="T98" i="5"/>
  <c r="AB97" i="5"/>
  <c r="X97" i="5"/>
  <c r="V97" i="5"/>
  <c r="S97" i="5"/>
  <c r="T97" i="5"/>
  <c r="AB96" i="5"/>
  <c r="X96" i="5"/>
  <c r="V96" i="5"/>
  <c r="S96" i="5"/>
  <c r="T96" i="5"/>
  <c r="AB95" i="5"/>
  <c r="X95" i="5"/>
  <c r="V95" i="5"/>
  <c r="S95" i="5"/>
  <c r="T95" i="5"/>
  <c r="AB94" i="5"/>
  <c r="X94" i="5"/>
  <c r="V94" i="5"/>
  <c r="S94" i="5"/>
  <c r="T94" i="5"/>
  <c r="AB93" i="5"/>
  <c r="X93" i="5"/>
  <c r="V93" i="5"/>
  <c r="S93" i="5"/>
  <c r="T93" i="5"/>
  <c r="AB92" i="5"/>
  <c r="X92" i="5"/>
  <c r="V92" i="5"/>
  <c r="S92" i="5"/>
  <c r="T92" i="5"/>
  <c r="AB91" i="5"/>
  <c r="X91" i="5"/>
  <c r="V91" i="5"/>
  <c r="S91" i="5"/>
  <c r="T91" i="5"/>
  <c r="AB90" i="5"/>
  <c r="X90" i="5"/>
  <c r="V90" i="5"/>
  <c r="S90" i="5"/>
  <c r="T90" i="5"/>
  <c r="AB89" i="5"/>
  <c r="X89" i="5"/>
  <c r="V89" i="5"/>
  <c r="S89" i="5"/>
  <c r="T89" i="5"/>
  <c r="AB88" i="5"/>
  <c r="X88" i="5"/>
  <c r="V88" i="5"/>
  <c r="S88" i="5"/>
  <c r="T88" i="5"/>
  <c r="AB87" i="5"/>
  <c r="X87" i="5"/>
  <c r="V87" i="5"/>
  <c r="S87" i="5"/>
  <c r="T87" i="5"/>
  <c r="AB86" i="5"/>
  <c r="X86" i="5"/>
  <c r="V86" i="5"/>
  <c r="S86" i="5"/>
  <c r="T86" i="5"/>
  <c r="AB85" i="5"/>
  <c r="X85" i="5"/>
  <c r="V85" i="5"/>
  <c r="S85" i="5"/>
  <c r="T85" i="5"/>
  <c r="AB84" i="5"/>
  <c r="X84" i="5"/>
  <c r="V84" i="5"/>
  <c r="S84" i="5"/>
  <c r="T84" i="5"/>
  <c r="AB83" i="5"/>
  <c r="X83" i="5"/>
  <c r="V83" i="5"/>
  <c r="S83" i="5"/>
  <c r="T83" i="5"/>
  <c r="AB82" i="5"/>
  <c r="X82" i="5"/>
  <c r="V82" i="5"/>
  <c r="S82" i="5"/>
  <c r="T82" i="5"/>
  <c r="AB81" i="5"/>
  <c r="X81" i="5"/>
  <c r="V81" i="5"/>
  <c r="S81" i="5"/>
  <c r="T81" i="5"/>
  <c r="AB80" i="5"/>
  <c r="X80" i="5"/>
  <c r="V80" i="5"/>
  <c r="S80" i="5"/>
  <c r="T80" i="5"/>
  <c r="AB79" i="5"/>
  <c r="X79" i="5"/>
  <c r="V79" i="5"/>
  <c r="S79" i="5"/>
  <c r="T79" i="5"/>
  <c r="AB78" i="5"/>
  <c r="X78" i="5"/>
  <c r="V78" i="5"/>
  <c r="S78" i="5"/>
  <c r="T78" i="5"/>
  <c r="AB77" i="5"/>
  <c r="X77" i="5"/>
  <c r="V77" i="5"/>
  <c r="S77" i="5"/>
  <c r="T77" i="5"/>
  <c r="AB76" i="5"/>
  <c r="X76" i="5"/>
  <c r="V76" i="5"/>
  <c r="S76" i="5"/>
  <c r="T76" i="5"/>
  <c r="AB75" i="5"/>
  <c r="X75" i="5"/>
  <c r="V75" i="5"/>
  <c r="S75" i="5"/>
  <c r="T75" i="5"/>
  <c r="AB74" i="5"/>
  <c r="X74" i="5"/>
  <c r="V74" i="5"/>
  <c r="S74" i="5"/>
  <c r="T74" i="5"/>
  <c r="AB73" i="5"/>
  <c r="X73" i="5"/>
  <c r="V73" i="5"/>
  <c r="S73" i="5"/>
  <c r="T73" i="5"/>
  <c r="AB72" i="5"/>
  <c r="X72" i="5"/>
  <c r="V72" i="5"/>
  <c r="S72" i="5"/>
  <c r="T72" i="5"/>
  <c r="AB71" i="5"/>
  <c r="X71" i="5"/>
  <c r="V71" i="5"/>
  <c r="S71" i="5"/>
  <c r="T71" i="5"/>
  <c r="AB70" i="5"/>
  <c r="X70" i="5"/>
  <c r="V70" i="5"/>
  <c r="S70" i="5"/>
  <c r="T70" i="5"/>
  <c r="AB69" i="5"/>
  <c r="X69" i="5"/>
  <c r="V69" i="5"/>
  <c r="S69" i="5"/>
  <c r="T69" i="5"/>
  <c r="AB68" i="5"/>
  <c r="X68" i="5"/>
  <c r="V68" i="5"/>
  <c r="S68" i="5"/>
  <c r="T68" i="5"/>
  <c r="AB67" i="5"/>
  <c r="X67" i="5"/>
  <c r="V67" i="5"/>
  <c r="S67" i="5"/>
  <c r="T67" i="5"/>
  <c r="AB66" i="5"/>
  <c r="X66" i="5"/>
  <c r="V66" i="5"/>
  <c r="S66" i="5"/>
  <c r="T66" i="5"/>
  <c r="AB65" i="5"/>
  <c r="X65" i="5"/>
  <c r="V65" i="5"/>
  <c r="S65" i="5"/>
  <c r="T65" i="5"/>
  <c r="AB64" i="5"/>
  <c r="X64" i="5"/>
  <c r="V64" i="5"/>
  <c r="S64" i="5"/>
  <c r="T64" i="5"/>
  <c r="AB63" i="5"/>
  <c r="X63" i="5"/>
  <c r="V63" i="5"/>
  <c r="T63" i="5"/>
  <c r="S63" i="5"/>
  <c r="AB62" i="5"/>
  <c r="X62" i="5"/>
  <c r="V62" i="5"/>
  <c r="S62" i="5"/>
  <c r="T62" i="5"/>
  <c r="AB61" i="5"/>
  <c r="X61" i="5"/>
  <c r="V61" i="5"/>
  <c r="T61" i="5"/>
  <c r="S61" i="5"/>
  <c r="AB60" i="5"/>
  <c r="X60" i="5"/>
  <c r="V60" i="5"/>
  <c r="S60" i="5"/>
  <c r="T60" i="5"/>
  <c r="AB59" i="5"/>
  <c r="X59" i="5"/>
  <c r="V59" i="5"/>
  <c r="S59" i="5"/>
  <c r="T59" i="5"/>
  <c r="AB58" i="5"/>
  <c r="X58" i="5"/>
  <c r="V58" i="5"/>
  <c r="S58" i="5"/>
  <c r="T58" i="5"/>
  <c r="AB57" i="5"/>
  <c r="X57" i="5"/>
  <c r="V57" i="5"/>
  <c r="T57" i="5"/>
  <c r="S57" i="5"/>
  <c r="AB56" i="5"/>
  <c r="X56" i="5"/>
  <c r="V56" i="5"/>
  <c r="S56" i="5"/>
  <c r="T56" i="5"/>
  <c r="AB55" i="5"/>
  <c r="X55" i="5"/>
  <c r="V55" i="5"/>
  <c r="S55" i="5"/>
  <c r="T55" i="5"/>
  <c r="AB54" i="5"/>
  <c r="X54" i="5"/>
  <c r="V54" i="5"/>
  <c r="S54" i="5"/>
  <c r="T54" i="5"/>
  <c r="AB53" i="5"/>
  <c r="X53" i="5"/>
  <c r="V53" i="5"/>
  <c r="S53" i="5"/>
  <c r="T53" i="5"/>
  <c r="AB52" i="5"/>
  <c r="X52" i="5"/>
  <c r="V52" i="5"/>
  <c r="S52" i="5"/>
  <c r="T52" i="5"/>
  <c r="AB51" i="5"/>
  <c r="X51" i="5"/>
  <c r="V51" i="5"/>
  <c r="S51" i="5"/>
  <c r="T51" i="5"/>
  <c r="AB50" i="5"/>
  <c r="X50" i="5"/>
  <c r="V50" i="5"/>
  <c r="S50" i="5"/>
  <c r="T50" i="5"/>
  <c r="AB49" i="5"/>
  <c r="X49" i="5"/>
  <c r="V49" i="5"/>
  <c r="S49" i="5"/>
  <c r="T49" i="5"/>
  <c r="AB48" i="5"/>
  <c r="X48" i="5"/>
  <c r="V48" i="5"/>
  <c r="S48" i="5"/>
  <c r="T48" i="5"/>
  <c r="AB47" i="5"/>
  <c r="X47" i="5"/>
  <c r="V47" i="5"/>
  <c r="S47" i="5"/>
  <c r="T47" i="5"/>
  <c r="AB46" i="5"/>
  <c r="X46" i="5"/>
  <c r="V46" i="5"/>
  <c r="S46" i="5"/>
  <c r="T46" i="5"/>
  <c r="AB45" i="5"/>
  <c r="X45" i="5"/>
  <c r="V45" i="5"/>
  <c r="S45" i="5"/>
  <c r="T45" i="5"/>
  <c r="AB44" i="5"/>
  <c r="X44" i="5"/>
  <c r="V44" i="5"/>
  <c r="S44" i="5"/>
  <c r="T44" i="5"/>
  <c r="AB43" i="5"/>
  <c r="X43" i="5"/>
  <c r="V43" i="5"/>
  <c r="S43" i="5"/>
  <c r="T43" i="5"/>
  <c r="AB42" i="5"/>
  <c r="X42" i="5"/>
  <c r="V42" i="5"/>
  <c r="S42" i="5"/>
  <c r="T42" i="5"/>
  <c r="AB41" i="5"/>
  <c r="X41" i="5"/>
  <c r="V41" i="5"/>
  <c r="S41" i="5"/>
  <c r="T41" i="5"/>
  <c r="AB40" i="5"/>
  <c r="X40" i="5"/>
  <c r="V40" i="5"/>
  <c r="S40" i="5"/>
  <c r="T40" i="5"/>
  <c r="AB39" i="5"/>
  <c r="X39" i="5"/>
  <c r="V39" i="5"/>
  <c r="S39" i="5"/>
  <c r="T39" i="5"/>
  <c r="AB38" i="5"/>
  <c r="X38" i="5"/>
  <c r="V38" i="5"/>
  <c r="S38" i="5"/>
  <c r="T38" i="5"/>
  <c r="AB37" i="5"/>
  <c r="X37" i="5"/>
  <c r="V37" i="5"/>
  <c r="S37" i="5"/>
  <c r="T37" i="5"/>
  <c r="AB36" i="5"/>
  <c r="X36" i="5"/>
  <c r="V36" i="5"/>
  <c r="S36" i="5"/>
  <c r="T36" i="5"/>
  <c r="AB35" i="5"/>
  <c r="X35" i="5"/>
  <c r="V35" i="5"/>
  <c r="S35" i="5"/>
  <c r="T35" i="5"/>
  <c r="AB34" i="5"/>
  <c r="X34" i="5"/>
  <c r="V34" i="5"/>
  <c r="S34" i="5"/>
  <c r="T34" i="5"/>
  <c r="AB33" i="5"/>
  <c r="X33" i="5"/>
  <c r="V33" i="5"/>
  <c r="S33" i="5"/>
  <c r="T33" i="5"/>
  <c r="AB32" i="5"/>
  <c r="X32" i="5"/>
  <c r="V32" i="5"/>
  <c r="S32" i="5"/>
  <c r="T32" i="5"/>
  <c r="AB31" i="5"/>
  <c r="X31" i="5"/>
  <c r="V31" i="5"/>
  <c r="S31" i="5"/>
  <c r="T31" i="5"/>
  <c r="AB30" i="5"/>
  <c r="X30" i="5"/>
  <c r="V30" i="5"/>
  <c r="S30" i="5"/>
  <c r="T30" i="5"/>
  <c r="AB29" i="5"/>
  <c r="X29" i="5"/>
  <c r="V29" i="5"/>
  <c r="S29" i="5"/>
  <c r="T29" i="5"/>
  <c r="AB28" i="5"/>
  <c r="X28" i="5"/>
  <c r="V28" i="5"/>
  <c r="S28" i="5"/>
  <c r="T28" i="5"/>
  <c r="AB27" i="5"/>
  <c r="X27" i="5"/>
  <c r="V27" i="5"/>
  <c r="S27" i="5"/>
  <c r="T27" i="5"/>
  <c r="AB26" i="5"/>
  <c r="X26" i="5"/>
  <c r="V26" i="5"/>
  <c r="S26" i="5"/>
  <c r="T26" i="5"/>
  <c r="AB25" i="5"/>
  <c r="X25" i="5"/>
  <c r="V25" i="5"/>
  <c r="S25" i="5"/>
  <c r="T25" i="5"/>
  <c r="AB24" i="5"/>
  <c r="X24" i="5"/>
  <c r="V24" i="5"/>
  <c r="S24" i="5"/>
  <c r="T24" i="5"/>
  <c r="AB23" i="5"/>
  <c r="X23" i="5"/>
  <c r="V23" i="5"/>
  <c r="S23" i="5"/>
  <c r="T23" i="5"/>
  <c r="AB22" i="5"/>
  <c r="X22" i="5"/>
  <c r="V22" i="5"/>
  <c r="S22" i="5"/>
  <c r="T22" i="5"/>
  <c r="AB21" i="5"/>
  <c r="X21" i="5"/>
  <c r="V21" i="5"/>
  <c r="S21" i="5"/>
  <c r="T21" i="5"/>
  <c r="AB20" i="5"/>
  <c r="X20" i="5"/>
  <c r="V20" i="5"/>
  <c r="S20" i="5"/>
  <c r="T20" i="5"/>
  <c r="AB19" i="5"/>
  <c r="X19" i="5"/>
  <c r="V19" i="5"/>
  <c r="S19" i="5"/>
  <c r="T19" i="5"/>
  <c r="AB18" i="5"/>
  <c r="X18" i="5"/>
  <c r="V18" i="5"/>
  <c r="S18" i="5"/>
  <c r="T18" i="5"/>
  <c r="AB17" i="5"/>
  <c r="X17" i="5"/>
  <c r="V17" i="5"/>
  <c r="T17" i="5"/>
  <c r="S17" i="5"/>
  <c r="AB16" i="5"/>
  <c r="X16" i="5"/>
  <c r="V16" i="5"/>
  <c r="S16" i="5"/>
  <c r="T16" i="5"/>
  <c r="AB15" i="5"/>
  <c r="X15" i="5"/>
  <c r="V15" i="5"/>
  <c r="S15" i="5"/>
  <c r="T15" i="5"/>
  <c r="AB14" i="5"/>
  <c r="X14" i="5"/>
  <c r="V14" i="5"/>
  <c r="S14" i="5"/>
  <c r="T14" i="5"/>
  <c r="AB13" i="5"/>
  <c r="X13" i="5"/>
  <c r="V13" i="5"/>
  <c r="S13" i="5"/>
  <c r="T13" i="5"/>
  <c r="AB12" i="5"/>
  <c r="X12" i="5"/>
  <c r="V12" i="5"/>
  <c r="S12" i="5"/>
  <c r="T12" i="5"/>
  <c r="AB11" i="5"/>
  <c r="X11" i="5"/>
  <c r="V11" i="5"/>
  <c r="S11" i="5"/>
  <c r="T11" i="5"/>
  <c r="AB10" i="5"/>
  <c r="X10" i="5"/>
  <c r="V10" i="5"/>
  <c r="S10" i="5"/>
  <c r="T10" i="5"/>
  <c r="AB9" i="5"/>
  <c r="X9" i="5"/>
  <c r="V9" i="5"/>
  <c r="S9" i="5"/>
  <c r="T9" i="5"/>
  <c r="AB8" i="5"/>
  <c r="X8" i="5"/>
  <c r="V8" i="5"/>
  <c r="S8" i="5"/>
  <c r="T8" i="5"/>
  <c r="AB7" i="5"/>
  <c r="X7" i="5"/>
  <c r="V7" i="5"/>
  <c r="S7" i="5"/>
  <c r="T7" i="5"/>
  <c r="AB6" i="5"/>
  <c r="X6" i="5"/>
  <c r="V6" i="5"/>
  <c r="S6" i="5"/>
  <c r="T6" i="5"/>
  <c r="AB5" i="5"/>
  <c r="X5" i="5"/>
  <c r="V5" i="5"/>
  <c r="S5" i="5"/>
  <c r="T5"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208" i="5"/>
  <c r="E208" i="5"/>
  <c r="X208" i="5"/>
  <c r="V210" i="5"/>
  <c r="E210" i="5"/>
  <c r="X210" i="5"/>
  <c r="V211" i="5"/>
  <c r="E211" i="5"/>
  <c r="X211" i="5"/>
  <c r="V212" i="5"/>
  <c r="V213" i="5"/>
  <c r="V214" i="5"/>
  <c r="V215" i="5"/>
  <c r="E215" i="5"/>
  <c r="X215" i="5"/>
  <c r="V216" i="5"/>
  <c r="E216" i="5"/>
  <c r="X216" i="5"/>
  <c r="V217" i="5"/>
  <c r="E217" i="5"/>
  <c r="X217" i="5"/>
  <c r="V218" i="5"/>
  <c r="E218" i="5"/>
  <c r="X218" i="5"/>
  <c r="V219" i="5"/>
  <c r="E219" i="5"/>
  <c r="X219" i="5"/>
  <c r="V220" i="5"/>
  <c r="E220" i="5"/>
  <c r="X220" i="5"/>
  <c r="V221" i="5"/>
  <c r="E221" i="5"/>
  <c r="X221" i="5"/>
  <c r="V222" i="5"/>
  <c r="E222" i="5"/>
  <c r="X222" i="5"/>
  <c r="V223" i="5"/>
  <c r="E223" i="5"/>
  <c r="X223" i="5"/>
  <c r="V224" i="5"/>
  <c r="E224" i="5"/>
  <c r="X224" i="5"/>
  <c r="V225" i="5"/>
  <c r="E225" i="5"/>
  <c r="X225" i="5"/>
  <c r="V226" i="5"/>
  <c r="E226" i="5"/>
  <c r="X226" i="5"/>
  <c r="V227" i="5"/>
  <c r="E227" i="5"/>
  <c r="X227" i="5"/>
  <c r="V228" i="5"/>
  <c r="E228" i="5"/>
  <c r="X228" i="5"/>
  <c r="V229" i="5"/>
  <c r="E229" i="5"/>
  <c r="X229" i="5"/>
  <c r="V230" i="5"/>
  <c r="E230" i="5"/>
  <c r="X230" i="5"/>
  <c r="V231" i="5"/>
  <c r="E231" i="5"/>
  <c r="X231" i="5"/>
  <c r="V232" i="5"/>
  <c r="E232" i="5"/>
  <c r="X232" i="5"/>
  <c r="V233" i="5"/>
  <c r="E233" i="5"/>
  <c r="X233" i="5"/>
  <c r="V234" i="5"/>
  <c r="E234" i="5"/>
  <c r="X234" i="5"/>
  <c r="V235" i="5"/>
  <c r="E235" i="5"/>
  <c r="X235" i="5"/>
  <c r="V236" i="5"/>
  <c r="E236" i="5"/>
  <c r="X236" i="5"/>
  <c r="V237" i="5"/>
  <c r="E237" i="5"/>
  <c r="X237" i="5"/>
  <c r="V238" i="5"/>
  <c r="E238" i="5"/>
  <c r="X238" i="5"/>
  <c r="V239" i="5"/>
  <c r="E239" i="5"/>
  <c r="X239" i="5"/>
  <c r="V240" i="5"/>
  <c r="E240" i="5"/>
  <c r="X240" i="5"/>
  <c r="V241" i="5"/>
  <c r="E241" i="5"/>
  <c r="X241" i="5"/>
  <c r="V242" i="5"/>
  <c r="E242" i="5"/>
  <c r="X242" i="5"/>
  <c r="V243" i="5"/>
  <c r="E243" i="5"/>
  <c r="X243" i="5"/>
  <c r="V244" i="5"/>
  <c r="E244" i="5"/>
  <c r="X244" i="5"/>
  <c r="V245" i="5"/>
  <c r="E245" i="5"/>
  <c r="X245" i="5"/>
  <c r="V246" i="5"/>
  <c r="E246" i="5"/>
  <c r="X246" i="5"/>
  <c r="V247" i="5"/>
  <c r="E247" i="5"/>
  <c r="X247" i="5"/>
  <c r="V248" i="5"/>
  <c r="E248" i="5"/>
  <c r="X248" i="5"/>
  <c r="V249" i="5"/>
  <c r="E249" i="5"/>
  <c r="X249" i="5"/>
  <c r="V250" i="5"/>
  <c r="E250" i="5"/>
  <c r="X250" i="5"/>
  <c r="V251" i="5"/>
  <c r="E251" i="5"/>
  <c r="X251" i="5"/>
  <c r="V252" i="5"/>
  <c r="E252" i="5"/>
  <c r="X252" i="5"/>
  <c r="V253" i="5"/>
  <c r="E253" i="5"/>
  <c r="X253" i="5"/>
  <c r="V254" i="5"/>
  <c r="E254" i="5"/>
  <c r="X254" i="5"/>
  <c r="V255" i="5"/>
  <c r="E255" i="5"/>
  <c r="X255" i="5"/>
  <c r="V256" i="5"/>
  <c r="E256" i="5"/>
  <c r="X256" i="5"/>
  <c r="V257" i="5"/>
  <c r="V258" i="5"/>
  <c r="V259" i="5"/>
  <c r="E259" i="5"/>
  <c r="X259" i="5"/>
  <c r="V260" i="5"/>
  <c r="E260" i="5"/>
  <c r="X260" i="5"/>
  <c r="V261" i="5"/>
  <c r="V262" i="5"/>
  <c r="V263" i="5"/>
  <c r="E263" i="5"/>
  <c r="X263" i="5"/>
  <c r="V264" i="5"/>
  <c r="E264" i="5"/>
  <c r="X264" i="5"/>
  <c r="V265" i="5"/>
  <c r="V266" i="5"/>
  <c r="E266" i="5"/>
  <c r="X266" i="5"/>
  <c r="V267" i="5"/>
  <c r="E267" i="5"/>
  <c r="X267" i="5"/>
  <c r="V268" i="5"/>
  <c r="E268" i="5"/>
  <c r="X268" i="5"/>
  <c r="V269" i="5"/>
  <c r="E269" i="5"/>
  <c r="X269" i="5"/>
  <c r="V270" i="5"/>
  <c r="E270" i="5"/>
  <c r="X270" i="5"/>
  <c r="V271" i="5"/>
  <c r="E271" i="5"/>
  <c r="X271" i="5"/>
  <c r="V272" i="5"/>
  <c r="E272" i="5"/>
  <c r="X272" i="5"/>
  <c r="V273" i="5"/>
  <c r="E273" i="5"/>
  <c r="X273" i="5"/>
  <c r="V274" i="5"/>
  <c r="E274" i="5"/>
  <c r="X274" i="5"/>
  <c r="V275" i="5"/>
  <c r="V276" i="5"/>
  <c r="E276" i="5"/>
  <c r="X276" i="5"/>
  <c r="V277" i="5"/>
  <c r="E277" i="5"/>
  <c r="X277" i="5"/>
  <c r="V278" i="5"/>
  <c r="E278" i="5"/>
  <c r="X278" i="5"/>
  <c r="V279" i="5"/>
  <c r="E279" i="5"/>
  <c r="X279" i="5"/>
  <c r="V280" i="5"/>
  <c r="E280" i="5"/>
  <c r="X280" i="5"/>
  <c r="V281" i="5"/>
  <c r="V282" i="5"/>
  <c r="E282" i="5"/>
  <c r="X282" i="5"/>
  <c r="V283" i="5"/>
  <c r="E283" i="5"/>
  <c r="X283" i="5"/>
  <c r="V284" i="5"/>
  <c r="E284" i="5"/>
  <c r="X284" i="5"/>
  <c r="V285" i="5"/>
  <c r="E285" i="5"/>
  <c r="X285" i="5"/>
  <c r="V286" i="5"/>
  <c r="E286" i="5"/>
  <c r="X286" i="5"/>
  <c r="V287" i="5"/>
  <c r="E287" i="5"/>
  <c r="X287" i="5"/>
  <c r="V288" i="5"/>
  <c r="E288" i="5"/>
  <c r="X288" i="5"/>
  <c r="V289" i="5"/>
  <c r="V290" i="5"/>
  <c r="E290" i="5"/>
  <c r="X290" i="5"/>
  <c r="V291" i="5"/>
  <c r="E291" i="5"/>
  <c r="X291" i="5"/>
  <c r="V292" i="5"/>
  <c r="E292" i="5"/>
  <c r="X292" i="5"/>
  <c r="V293" i="5"/>
  <c r="E293" i="5"/>
  <c r="X293" i="5"/>
  <c r="V294" i="5"/>
  <c r="E294" i="5"/>
  <c r="X294" i="5"/>
  <c r="V295" i="5"/>
  <c r="E295" i="5"/>
  <c r="X295" i="5"/>
  <c r="V296" i="5"/>
  <c r="E296" i="5"/>
  <c r="X296" i="5"/>
  <c r="V297" i="5"/>
  <c r="V298" i="5"/>
  <c r="E298" i="5"/>
  <c r="X298" i="5"/>
  <c r="V299" i="5"/>
  <c r="E299" i="5"/>
  <c r="X299" i="5"/>
  <c r="V300" i="5"/>
  <c r="E300" i="5"/>
  <c r="X300" i="5"/>
  <c r="V301" i="5"/>
  <c r="V302" i="5"/>
  <c r="V303" i="5"/>
  <c r="E303" i="5"/>
  <c r="X303" i="5"/>
  <c r="V304" i="5"/>
  <c r="E304" i="5"/>
  <c r="X304" i="5"/>
  <c r="V305" i="5"/>
  <c r="E305" i="5"/>
  <c r="X305" i="5"/>
  <c r="V306" i="5"/>
  <c r="E306" i="5"/>
  <c r="X306" i="5"/>
  <c r="V307" i="5"/>
  <c r="E307" i="5"/>
  <c r="X307" i="5"/>
  <c r="V308" i="5"/>
  <c r="E308" i="5"/>
  <c r="X308" i="5"/>
  <c r="V309" i="5"/>
  <c r="E309" i="5"/>
  <c r="X309" i="5"/>
  <c r="V310" i="5"/>
  <c r="E310" i="5"/>
  <c r="X310" i="5"/>
  <c r="V311" i="5"/>
  <c r="E311" i="5"/>
  <c r="X311" i="5"/>
  <c r="V312" i="5"/>
  <c r="E312" i="5"/>
  <c r="X312" i="5"/>
  <c r="V313" i="5"/>
  <c r="E313" i="5"/>
  <c r="X313" i="5"/>
  <c r="V314" i="5"/>
  <c r="V315" i="5"/>
  <c r="V316" i="5"/>
  <c r="E316" i="5"/>
  <c r="X316" i="5"/>
  <c r="V317" i="5"/>
  <c r="E317" i="5"/>
  <c r="X317" i="5"/>
  <c r="V318" i="5"/>
  <c r="E318" i="5"/>
  <c r="X318" i="5"/>
  <c r="V319" i="5"/>
  <c r="E319" i="5"/>
  <c r="X319" i="5"/>
  <c r="V320" i="5"/>
  <c r="E320" i="5"/>
  <c r="X320" i="5"/>
  <c r="V321" i="5"/>
  <c r="V322" i="5"/>
  <c r="E322" i="5"/>
  <c r="X322" i="5"/>
  <c r="V323" i="5"/>
  <c r="E323" i="5"/>
  <c r="X323" i="5"/>
  <c r="V324" i="5"/>
  <c r="E324" i="5"/>
  <c r="X324" i="5"/>
  <c r="V325" i="5"/>
  <c r="E325" i="5"/>
  <c r="X325" i="5"/>
  <c r="V326" i="5"/>
  <c r="E326" i="5"/>
  <c r="X326" i="5"/>
  <c r="V327" i="5"/>
  <c r="E327" i="5"/>
  <c r="X327" i="5"/>
  <c r="V328" i="5"/>
  <c r="E328" i="5"/>
  <c r="X328" i="5"/>
  <c r="V329" i="5"/>
  <c r="E329" i="5"/>
  <c r="X329" i="5"/>
  <c r="V330" i="5"/>
  <c r="E330" i="5"/>
  <c r="X330" i="5"/>
  <c r="V331" i="5"/>
  <c r="V332" i="5"/>
  <c r="V333" i="5"/>
  <c r="E333" i="5"/>
  <c r="X333" i="5"/>
  <c r="V334" i="5"/>
  <c r="E334" i="5"/>
  <c r="X334" i="5"/>
  <c r="V335" i="5"/>
  <c r="E335" i="5"/>
  <c r="X335" i="5"/>
  <c r="V336" i="5"/>
  <c r="E336" i="5"/>
  <c r="X336" i="5"/>
  <c r="V337" i="5"/>
  <c r="E337" i="5"/>
  <c r="X337" i="5"/>
  <c r="V338" i="5"/>
  <c r="E338" i="5"/>
  <c r="X338" i="5"/>
  <c r="V339" i="5"/>
  <c r="E339" i="5"/>
  <c r="X339" i="5"/>
  <c r="V340" i="5"/>
  <c r="E340" i="5"/>
  <c r="X340" i="5"/>
  <c r="V341" i="5"/>
  <c r="E341" i="5"/>
  <c r="X341" i="5"/>
  <c r="V342" i="5"/>
  <c r="E342" i="5"/>
  <c r="X342" i="5"/>
  <c r="V343" i="5"/>
  <c r="E343" i="5"/>
  <c r="V344" i="5"/>
  <c r="E344" i="5"/>
  <c r="V345" i="5"/>
  <c r="E345" i="5"/>
  <c r="X345" i="5"/>
  <c r="V346" i="5"/>
  <c r="E346" i="5"/>
  <c r="X346" i="5"/>
  <c r="V347" i="5"/>
  <c r="E347" i="5"/>
  <c r="X347" i="5"/>
  <c r="V348" i="5"/>
  <c r="E348" i="5"/>
  <c r="X348" i="5"/>
  <c r="V349" i="5"/>
  <c r="E349" i="5"/>
  <c r="X349" i="5"/>
  <c r="V350" i="5"/>
  <c r="E350" i="5"/>
  <c r="X350" i="5"/>
  <c r="V351" i="5"/>
  <c r="V352" i="5"/>
  <c r="V353" i="5"/>
  <c r="E353" i="5"/>
  <c r="X353" i="5"/>
  <c r="V354" i="5"/>
  <c r="E354" i="5"/>
  <c r="X354" i="5"/>
  <c r="V355" i="5"/>
  <c r="E355" i="5"/>
  <c r="X355" i="5"/>
  <c r="V356" i="5"/>
  <c r="E356" i="5"/>
  <c r="X356" i="5"/>
  <c r="V357" i="5"/>
  <c r="E357" i="5"/>
  <c r="X357" i="5"/>
  <c r="V358" i="5"/>
  <c r="E358" i="5"/>
  <c r="X358" i="5"/>
  <c r="V359" i="5"/>
  <c r="E359" i="5"/>
  <c r="X359" i="5"/>
  <c r="V360" i="5"/>
  <c r="E360" i="5"/>
  <c r="X360" i="5"/>
  <c r="V361" i="5"/>
  <c r="E361" i="5"/>
  <c r="X361" i="5"/>
  <c r="V362" i="5"/>
  <c r="E362" i="5"/>
  <c r="X362" i="5"/>
  <c r="V363" i="5"/>
  <c r="E363" i="5"/>
  <c r="X363" i="5"/>
  <c r="V364" i="5"/>
  <c r="E364" i="5"/>
  <c r="X364" i="5"/>
  <c r="V365" i="5"/>
  <c r="E365" i="5"/>
  <c r="X365" i="5"/>
  <c r="V366" i="5"/>
  <c r="E366" i="5"/>
  <c r="X366" i="5"/>
  <c r="V367" i="5"/>
  <c r="E367" i="5"/>
  <c r="X367" i="5"/>
  <c r="V368" i="5"/>
  <c r="E368" i="5"/>
  <c r="X368" i="5"/>
  <c r="V369" i="5"/>
  <c r="E369" i="5"/>
  <c r="X369" i="5"/>
  <c r="V370" i="5"/>
  <c r="E370" i="5"/>
  <c r="X370" i="5"/>
  <c r="V371" i="5"/>
  <c r="V372" i="5"/>
  <c r="E372" i="5"/>
  <c r="X372" i="5"/>
  <c r="V373" i="5"/>
  <c r="E373" i="5"/>
  <c r="X373" i="5"/>
  <c r="V374" i="5"/>
  <c r="E374" i="5"/>
  <c r="X374" i="5"/>
  <c r="V375" i="5"/>
  <c r="E375" i="5"/>
  <c r="X375" i="5"/>
  <c r="V376" i="5"/>
  <c r="E376" i="5"/>
  <c r="X376" i="5"/>
  <c r="V377" i="5"/>
  <c r="V378" i="5"/>
  <c r="E378" i="5"/>
  <c r="X378" i="5"/>
  <c r="V379" i="5"/>
  <c r="V380" i="5"/>
  <c r="E380" i="5"/>
  <c r="X380" i="5"/>
  <c r="V381" i="5"/>
  <c r="E381" i="5"/>
  <c r="X381" i="5"/>
  <c r="V382" i="5"/>
  <c r="E382" i="5"/>
  <c r="X382" i="5"/>
  <c r="V383" i="5"/>
  <c r="V384" i="5"/>
  <c r="V385" i="5"/>
  <c r="E385" i="5"/>
  <c r="X385" i="5"/>
  <c r="V386" i="5"/>
  <c r="E386" i="5"/>
  <c r="X386" i="5"/>
  <c r="V387" i="5"/>
  <c r="E387" i="5"/>
  <c r="X387" i="5"/>
  <c r="V388" i="5"/>
  <c r="V389" i="5"/>
  <c r="V390" i="5"/>
  <c r="E390" i="5"/>
  <c r="X390" i="5"/>
  <c r="V391" i="5"/>
  <c r="E391" i="5"/>
  <c r="X391" i="5"/>
  <c r="V392" i="5"/>
  <c r="V393" i="5"/>
  <c r="V394" i="5"/>
  <c r="E394" i="5"/>
  <c r="X394" i="5"/>
  <c r="V395" i="5"/>
  <c r="E395" i="5"/>
  <c r="X395" i="5"/>
  <c r="V396" i="5"/>
  <c r="E396" i="5"/>
  <c r="X396" i="5"/>
  <c r="V397" i="5"/>
  <c r="E397" i="5"/>
  <c r="X397" i="5"/>
  <c r="V398" i="5"/>
  <c r="E398" i="5"/>
  <c r="X398" i="5"/>
  <c r="V399" i="5"/>
  <c r="V400" i="5"/>
  <c r="E400" i="5"/>
  <c r="X400" i="5"/>
  <c r="V401" i="5"/>
  <c r="E401" i="5"/>
  <c r="X401" i="5"/>
  <c r="V402" i="5"/>
  <c r="E402" i="5"/>
  <c r="X402" i="5"/>
  <c r="V403" i="5"/>
  <c r="E403" i="5"/>
  <c r="X403" i="5"/>
  <c r="V404" i="5"/>
  <c r="E404" i="5"/>
  <c r="X404" i="5"/>
  <c r="V405" i="5"/>
  <c r="E405" i="5"/>
  <c r="X405" i="5"/>
  <c r="V406" i="5"/>
  <c r="E406" i="5"/>
  <c r="X406" i="5"/>
  <c r="V407" i="5"/>
  <c r="V408" i="5"/>
  <c r="E408" i="5"/>
  <c r="X408" i="5"/>
  <c r="V409" i="5"/>
  <c r="E409" i="5"/>
  <c r="X409" i="5"/>
  <c r="V410" i="5"/>
  <c r="E410" i="5"/>
  <c r="X410" i="5"/>
  <c r="V411" i="5"/>
  <c r="E411" i="5"/>
  <c r="X411" i="5"/>
  <c r="V412" i="5"/>
  <c r="E412" i="5"/>
  <c r="X412" i="5"/>
  <c r="V413" i="5"/>
  <c r="E413" i="5"/>
  <c r="X413" i="5"/>
  <c r="V414" i="5"/>
  <c r="V415" i="5"/>
  <c r="V416" i="5"/>
  <c r="V417" i="5"/>
  <c r="E417" i="5"/>
  <c r="X417" i="5"/>
  <c r="V418" i="5"/>
  <c r="E418" i="5"/>
  <c r="X418" i="5"/>
  <c r="V419" i="5"/>
  <c r="E419" i="5"/>
  <c r="X419" i="5"/>
  <c r="V420" i="5"/>
  <c r="E420" i="5"/>
  <c r="X420" i="5"/>
  <c r="V421" i="5"/>
  <c r="V422" i="5"/>
  <c r="V423" i="5"/>
  <c r="V424" i="5"/>
  <c r="E424" i="5"/>
  <c r="X424" i="5"/>
  <c r="V425" i="5"/>
  <c r="E425" i="5"/>
  <c r="X425" i="5"/>
  <c r="V426" i="5"/>
  <c r="E426" i="5"/>
  <c r="X426" i="5"/>
  <c r="V427" i="5"/>
  <c r="E427" i="5"/>
  <c r="X427" i="5"/>
  <c r="V428" i="5"/>
  <c r="E428" i="5"/>
  <c r="X428" i="5"/>
  <c r="V429" i="5"/>
  <c r="E429" i="5"/>
  <c r="X429" i="5"/>
  <c r="V430" i="5"/>
  <c r="E430" i="5"/>
  <c r="X430" i="5"/>
  <c r="V431" i="5"/>
  <c r="E431" i="5"/>
  <c r="X431" i="5"/>
  <c r="V432" i="5"/>
  <c r="E432" i="5"/>
  <c r="X432" i="5"/>
  <c r="V433" i="5"/>
  <c r="E433" i="5"/>
  <c r="X433" i="5"/>
  <c r="V434" i="5"/>
  <c r="E434" i="5"/>
  <c r="X434" i="5"/>
  <c r="V435" i="5"/>
  <c r="E435" i="5"/>
  <c r="X435" i="5"/>
  <c r="V436" i="5"/>
  <c r="E436" i="5"/>
  <c r="X436" i="5"/>
  <c r="V437" i="5"/>
  <c r="E437" i="5"/>
  <c r="X437" i="5"/>
  <c r="V438" i="5"/>
  <c r="E438" i="5"/>
  <c r="X438" i="5"/>
  <c r="V439" i="5"/>
  <c r="E439" i="5"/>
  <c r="X439" i="5"/>
  <c r="V440" i="5"/>
  <c r="E440" i="5"/>
  <c r="X440" i="5"/>
  <c r="V441" i="5"/>
  <c r="E441" i="5"/>
  <c r="X441" i="5"/>
  <c r="V442" i="5"/>
  <c r="E442" i="5"/>
  <c r="X442" i="5"/>
  <c r="V443" i="5"/>
  <c r="E443" i="5"/>
  <c r="X443" i="5"/>
  <c r="V444" i="5"/>
  <c r="E444" i="5"/>
  <c r="X444" i="5"/>
  <c r="V445" i="5"/>
  <c r="E445" i="5"/>
  <c r="X445" i="5"/>
  <c r="V446" i="5"/>
  <c r="E446" i="5"/>
  <c r="X446" i="5"/>
  <c r="V447" i="5"/>
  <c r="E447" i="5"/>
  <c r="X447" i="5"/>
  <c r="V448" i="5"/>
  <c r="E448" i="5"/>
  <c r="X448" i="5"/>
  <c r="V449" i="5"/>
  <c r="E449" i="5"/>
  <c r="X449" i="5"/>
  <c r="V450" i="5"/>
  <c r="E450" i="5"/>
  <c r="X450" i="5"/>
  <c r="V451" i="5"/>
  <c r="E451" i="5"/>
  <c r="X451" i="5"/>
  <c r="V452" i="5"/>
  <c r="E452" i="5"/>
  <c r="X452" i="5"/>
  <c r="V453" i="5"/>
  <c r="E453" i="5"/>
  <c r="X453" i="5"/>
  <c r="V454" i="5"/>
  <c r="E454" i="5"/>
  <c r="X454" i="5"/>
  <c r="V455" i="5"/>
  <c r="E455" i="5"/>
  <c r="X455" i="5"/>
  <c r="V456" i="5"/>
  <c r="E456" i="5"/>
  <c r="X456" i="5"/>
  <c r="V457" i="5"/>
  <c r="E457" i="5"/>
  <c r="X457" i="5"/>
  <c r="V458" i="5"/>
  <c r="E458" i="5"/>
  <c r="X458" i="5"/>
  <c r="V459" i="5"/>
  <c r="V460" i="5"/>
  <c r="E460" i="5"/>
  <c r="X460" i="5"/>
  <c r="V461" i="5"/>
  <c r="V462" i="5"/>
  <c r="E462" i="5"/>
  <c r="X462" i="5"/>
  <c r="V463" i="5"/>
  <c r="V464" i="5"/>
  <c r="E464" i="5"/>
  <c r="X464" i="5"/>
  <c r="V465" i="5"/>
  <c r="E465" i="5"/>
  <c r="X465" i="5"/>
  <c r="V466" i="5"/>
  <c r="E466" i="5"/>
  <c r="X466" i="5"/>
  <c r="V467" i="5"/>
  <c r="E467" i="5"/>
  <c r="X467" i="5"/>
  <c r="V468" i="5"/>
  <c r="E468" i="5"/>
  <c r="X468" i="5"/>
  <c r="V469" i="5"/>
  <c r="E469" i="5"/>
  <c r="X469" i="5"/>
  <c r="V470" i="5"/>
  <c r="V471" i="5"/>
  <c r="V472" i="5"/>
  <c r="V473" i="5"/>
  <c r="E473" i="5"/>
  <c r="X473" i="5"/>
  <c r="V474" i="5"/>
  <c r="E474" i="5"/>
  <c r="X474" i="5"/>
  <c r="V475" i="5"/>
  <c r="E475" i="5"/>
  <c r="X475" i="5"/>
  <c r="V476" i="5"/>
  <c r="V477" i="5"/>
  <c r="E477" i="5"/>
  <c r="X477" i="5"/>
  <c r="V478" i="5"/>
  <c r="V479" i="5"/>
  <c r="V480" i="5"/>
  <c r="V481" i="5"/>
  <c r="E481" i="5"/>
  <c r="X481" i="5"/>
  <c r="V482" i="5"/>
  <c r="E482" i="5"/>
  <c r="X482" i="5"/>
  <c r="V483" i="5"/>
  <c r="E483" i="5"/>
  <c r="X483" i="5"/>
  <c r="V484" i="5"/>
  <c r="E484" i="5"/>
  <c r="X484" i="5"/>
  <c r="V485" i="5"/>
  <c r="V486" i="5"/>
  <c r="E486" i="5"/>
  <c r="X486" i="5"/>
  <c r="V487" i="5"/>
  <c r="E487" i="5"/>
  <c r="X487" i="5"/>
  <c r="V488" i="5"/>
  <c r="E488" i="5"/>
  <c r="X488" i="5"/>
  <c r="V489" i="5"/>
  <c r="E489" i="5"/>
  <c r="X489" i="5"/>
  <c r="V490" i="5"/>
  <c r="E490" i="5"/>
  <c r="X490" i="5"/>
  <c r="V491" i="5"/>
  <c r="E491" i="5"/>
  <c r="X491" i="5"/>
  <c r="V492" i="5"/>
  <c r="E492" i="5"/>
  <c r="X492" i="5"/>
  <c r="V493" i="5"/>
  <c r="E493" i="5"/>
  <c r="X493" i="5"/>
  <c r="V494" i="5"/>
  <c r="V495" i="5"/>
  <c r="E495" i="5"/>
  <c r="X495" i="5"/>
  <c r="V496" i="5"/>
  <c r="E496" i="5"/>
  <c r="X496" i="5"/>
  <c r="V497" i="5"/>
  <c r="E497" i="5"/>
  <c r="X497" i="5"/>
  <c r="V498" i="5"/>
  <c r="E498" i="5"/>
  <c r="X498" i="5"/>
  <c r="V499" i="5"/>
  <c r="V500" i="5"/>
  <c r="V501" i="5"/>
  <c r="E501" i="5"/>
  <c r="X501" i="5"/>
  <c r="V502" i="5"/>
  <c r="E502" i="5"/>
  <c r="X502" i="5"/>
  <c r="V503" i="5"/>
  <c r="V504" i="5"/>
  <c r="V505" i="5"/>
  <c r="E505" i="5"/>
  <c r="X505" i="5"/>
  <c r="V506" i="5"/>
  <c r="E506" i="5"/>
  <c r="X506" i="5"/>
  <c r="V507" i="5"/>
  <c r="E507" i="5"/>
  <c r="X507" i="5"/>
  <c r="V508" i="5"/>
  <c r="E508" i="5"/>
  <c r="X508" i="5"/>
  <c r="V509" i="5"/>
  <c r="E509" i="5"/>
  <c r="X509" i="5"/>
  <c r="V510" i="5"/>
  <c r="E510" i="5"/>
  <c r="X510" i="5"/>
  <c r="V511" i="5"/>
  <c r="E511" i="5"/>
  <c r="X511" i="5"/>
  <c r="V512" i="5"/>
  <c r="E512" i="5"/>
  <c r="X512" i="5"/>
  <c r="V513" i="5"/>
  <c r="E513" i="5"/>
  <c r="X513" i="5"/>
  <c r="V514" i="5"/>
  <c r="E514" i="5"/>
  <c r="X514" i="5"/>
  <c r="V515" i="5"/>
  <c r="V516" i="5"/>
  <c r="V517" i="5"/>
  <c r="E517" i="5"/>
  <c r="X517" i="5"/>
  <c r="V518" i="5"/>
  <c r="E518" i="5"/>
  <c r="X518" i="5"/>
  <c r="V519" i="5"/>
  <c r="E519" i="5"/>
  <c r="X519" i="5"/>
  <c r="V520" i="5"/>
  <c r="V521" i="5"/>
  <c r="E521" i="5"/>
  <c r="X521" i="5"/>
  <c r="V522" i="5"/>
  <c r="E522" i="5"/>
  <c r="X522" i="5"/>
  <c r="V523" i="5"/>
  <c r="V524" i="5"/>
  <c r="E524" i="5"/>
  <c r="X524" i="5"/>
  <c r="V525" i="5"/>
  <c r="E525" i="5"/>
  <c r="X525" i="5"/>
  <c r="V526" i="5"/>
  <c r="E526" i="5"/>
  <c r="X526" i="5"/>
  <c r="V527" i="5"/>
  <c r="E527" i="5"/>
  <c r="X527" i="5"/>
  <c r="V528" i="5"/>
  <c r="E528" i="5"/>
  <c r="X528" i="5"/>
  <c r="V529" i="5"/>
  <c r="E529" i="5"/>
  <c r="X529" i="5"/>
  <c r="V530" i="5"/>
  <c r="E530" i="5"/>
  <c r="X530" i="5"/>
  <c r="V531" i="5"/>
  <c r="E531" i="5"/>
  <c r="V532" i="5"/>
  <c r="E532" i="5"/>
  <c r="X532" i="5"/>
  <c r="V533" i="5"/>
  <c r="E533" i="5"/>
  <c r="X533" i="5"/>
  <c r="V534" i="5"/>
  <c r="E534" i="5"/>
  <c r="X534" i="5"/>
  <c r="V535" i="5"/>
  <c r="E535" i="5"/>
  <c r="X535" i="5"/>
  <c r="V536" i="5"/>
  <c r="E536" i="5"/>
  <c r="X536" i="5"/>
  <c r="V537" i="5"/>
  <c r="E537" i="5"/>
  <c r="X537" i="5"/>
  <c r="V538" i="5"/>
  <c r="E538" i="5"/>
  <c r="X538" i="5"/>
  <c r="V539" i="5"/>
  <c r="E539" i="5"/>
  <c r="X539" i="5"/>
  <c r="V540" i="5"/>
  <c r="E540" i="5"/>
  <c r="X540" i="5"/>
  <c r="V541" i="5"/>
  <c r="E541" i="5"/>
  <c r="X541" i="5"/>
  <c r="V542" i="5"/>
  <c r="E542" i="5"/>
  <c r="X542" i="5"/>
  <c r="V543" i="5"/>
  <c r="E543" i="5"/>
  <c r="X543" i="5"/>
  <c r="V544" i="5"/>
  <c r="E544" i="5"/>
  <c r="X544" i="5"/>
  <c r="V545" i="5"/>
  <c r="E545" i="5"/>
  <c r="X545" i="5"/>
  <c r="V546" i="5"/>
  <c r="E546" i="5"/>
  <c r="X546" i="5"/>
  <c r="V547" i="5"/>
  <c r="V548" i="5"/>
  <c r="V549" i="5"/>
  <c r="E549" i="5"/>
  <c r="X549" i="5"/>
  <c r="V550" i="5"/>
  <c r="V551" i="5"/>
  <c r="V552" i="5"/>
  <c r="V553" i="5"/>
  <c r="E553" i="5"/>
  <c r="X553" i="5"/>
  <c r="V554" i="5"/>
  <c r="E554" i="5"/>
  <c r="X554" i="5"/>
  <c r="V555" i="5"/>
  <c r="E555" i="5"/>
  <c r="X555" i="5"/>
  <c r="V556" i="5"/>
  <c r="V557" i="5"/>
  <c r="E557" i="5"/>
  <c r="X557" i="5"/>
  <c r="V558" i="5"/>
  <c r="V559" i="5"/>
  <c r="V560" i="5"/>
  <c r="V561" i="5"/>
  <c r="E561" i="5"/>
  <c r="X561" i="5"/>
  <c r="V562" i="5"/>
  <c r="V563" i="5"/>
  <c r="V564" i="5"/>
  <c r="V565" i="5"/>
  <c r="E565" i="5"/>
  <c r="X565" i="5"/>
  <c r="V566" i="5"/>
  <c r="V567" i="5"/>
  <c r="E567" i="5"/>
  <c r="X567" i="5"/>
  <c r="V568" i="5"/>
  <c r="V569" i="5"/>
  <c r="V570" i="5"/>
  <c r="E570" i="5"/>
  <c r="X570" i="5"/>
  <c r="V571" i="5"/>
  <c r="V572" i="5"/>
  <c r="E572" i="5"/>
  <c r="X572" i="5"/>
  <c r="V573" i="5"/>
  <c r="V574" i="5"/>
  <c r="V575" i="5"/>
  <c r="E575" i="5"/>
  <c r="X575" i="5"/>
  <c r="V576" i="5"/>
  <c r="V577" i="5"/>
  <c r="E577" i="5"/>
  <c r="X577" i="5"/>
  <c r="V578" i="5"/>
  <c r="E578" i="5"/>
  <c r="X578" i="5"/>
  <c r="V579" i="5"/>
  <c r="E579" i="5"/>
  <c r="X579" i="5"/>
  <c r="V580" i="5"/>
  <c r="E580" i="5"/>
  <c r="X580" i="5"/>
  <c r="V581" i="5"/>
  <c r="E581" i="5"/>
  <c r="X581" i="5"/>
  <c r="V582" i="5"/>
  <c r="V583" i="5"/>
  <c r="E583" i="5"/>
  <c r="X583" i="5"/>
  <c r="V584" i="5"/>
  <c r="V585" i="5"/>
  <c r="E585" i="5"/>
  <c r="X585" i="5"/>
  <c r="V586" i="5"/>
  <c r="V587" i="5"/>
  <c r="V588" i="5"/>
  <c r="E588" i="5"/>
  <c r="X588" i="5"/>
  <c r="V589" i="5"/>
  <c r="V590" i="5"/>
  <c r="V591" i="5"/>
  <c r="E591" i="5"/>
  <c r="X591" i="5"/>
  <c r="V592" i="5"/>
  <c r="V593" i="5"/>
  <c r="V594" i="5"/>
  <c r="V595" i="5"/>
  <c r="E595" i="5"/>
  <c r="X595" i="5"/>
  <c r="V596" i="5"/>
  <c r="E596" i="5"/>
  <c r="X596" i="5"/>
  <c r="V597" i="5"/>
  <c r="E597" i="5"/>
  <c r="X597" i="5"/>
  <c r="V598" i="5"/>
  <c r="V599" i="5"/>
  <c r="E599" i="5"/>
  <c r="X599" i="5"/>
  <c r="V600" i="5"/>
  <c r="V601" i="5"/>
  <c r="E601" i="5"/>
  <c r="X601" i="5"/>
  <c r="V602" i="5"/>
  <c r="E602" i="5"/>
  <c r="X602" i="5"/>
  <c r="V603" i="5"/>
  <c r="E603" i="5"/>
  <c r="X603" i="5"/>
  <c r="V604" i="5"/>
  <c r="V605" i="5"/>
  <c r="E605" i="5"/>
  <c r="X605" i="5"/>
  <c r="V606" i="5"/>
  <c r="V607" i="5"/>
  <c r="E607" i="5"/>
  <c r="X607" i="5"/>
  <c r="V608" i="5"/>
  <c r="E608" i="5"/>
  <c r="X608" i="5"/>
  <c r="V609" i="5"/>
  <c r="E609" i="5"/>
  <c r="X609" i="5"/>
  <c r="V610" i="5"/>
  <c r="V611" i="5"/>
  <c r="E611" i="5"/>
  <c r="X611" i="5"/>
  <c r="V612" i="5"/>
  <c r="V613" i="5"/>
  <c r="E613" i="5"/>
  <c r="X613" i="5"/>
  <c r="V614" i="5"/>
  <c r="V615" i="5"/>
  <c r="E615" i="5"/>
  <c r="X615" i="5"/>
  <c r="V616" i="5"/>
  <c r="V617" i="5"/>
  <c r="V618" i="5"/>
  <c r="V619" i="5"/>
  <c r="E619" i="5"/>
  <c r="X619" i="5"/>
  <c r="V620" i="5"/>
  <c r="V621" i="5"/>
  <c r="E621" i="5"/>
  <c r="X621" i="5"/>
  <c r="V622" i="5"/>
  <c r="V623" i="5"/>
  <c r="E623" i="5"/>
  <c r="X623" i="5"/>
  <c r="V624" i="5"/>
  <c r="V625" i="5"/>
  <c r="E625" i="5"/>
  <c r="X625" i="5"/>
  <c r="V626" i="5"/>
  <c r="V627" i="5"/>
  <c r="E627" i="5"/>
  <c r="X627" i="5"/>
  <c r="V628" i="5"/>
  <c r="V629" i="5"/>
  <c r="V630" i="5"/>
  <c r="V631" i="5"/>
  <c r="E631" i="5"/>
  <c r="X631" i="5"/>
  <c r="V632" i="5"/>
  <c r="V633" i="5"/>
  <c r="E633" i="5"/>
  <c r="X633" i="5"/>
  <c r="V634" i="5"/>
  <c r="E634" i="5"/>
  <c r="X634" i="5"/>
  <c r="V635" i="5"/>
  <c r="E635" i="5"/>
  <c r="X635" i="5"/>
  <c r="V636" i="5"/>
  <c r="V637" i="5"/>
  <c r="E637" i="5"/>
  <c r="X637" i="5"/>
  <c r="V638" i="5"/>
  <c r="V639" i="5"/>
  <c r="E639" i="5"/>
  <c r="X639" i="5"/>
  <c r="V640" i="5"/>
  <c r="E640" i="5"/>
  <c r="X640" i="5"/>
  <c r="V641" i="5"/>
  <c r="E641" i="5"/>
  <c r="X641" i="5"/>
  <c r="V642" i="5"/>
  <c r="V643" i="5"/>
  <c r="E643" i="5"/>
  <c r="X643" i="5"/>
  <c r="V644" i="5"/>
  <c r="V645" i="5"/>
  <c r="E645" i="5"/>
  <c r="X645" i="5"/>
  <c r="V646" i="5"/>
  <c r="V647" i="5"/>
  <c r="E647" i="5"/>
  <c r="X647" i="5"/>
  <c r="V648" i="5"/>
  <c r="E648" i="5"/>
  <c r="X648" i="5"/>
  <c r="V649" i="5"/>
  <c r="V650" i="5"/>
  <c r="E650" i="5"/>
  <c r="X650" i="5"/>
  <c r="V651" i="5"/>
  <c r="E651" i="5"/>
  <c r="X651" i="5"/>
  <c r="V652" i="5"/>
  <c r="V653" i="5"/>
  <c r="E653" i="5"/>
  <c r="X653" i="5"/>
  <c r="V654" i="5"/>
  <c r="V655" i="5"/>
  <c r="E655" i="5"/>
  <c r="X655" i="5"/>
  <c r="V656" i="5"/>
  <c r="V657" i="5"/>
  <c r="E657" i="5"/>
  <c r="X657" i="5"/>
  <c r="V658" i="5"/>
  <c r="V659" i="5"/>
  <c r="E659" i="5"/>
  <c r="X659" i="5"/>
  <c r="V660" i="5"/>
  <c r="V661" i="5"/>
  <c r="V662" i="5"/>
  <c r="V663" i="5"/>
  <c r="E663" i="5"/>
  <c r="X663" i="5"/>
  <c r="V664" i="5"/>
  <c r="V665" i="5"/>
  <c r="E665" i="5"/>
  <c r="X665" i="5"/>
  <c r="V666" i="5"/>
  <c r="V667" i="5"/>
  <c r="E667" i="5"/>
  <c r="X667" i="5"/>
  <c r="V668" i="5"/>
  <c r="V669" i="5"/>
  <c r="E669" i="5"/>
  <c r="X669" i="5"/>
  <c r="V670" i="5"/>
  <c r="E670" i="5"/>
  <c r="X670" i="5"/>
  <c r="V671" i="5"/>
  <c r="E671" i="5"/>
  <c r="X671" i="5"/>
  <c r="V672" i="5"/>
  <c r="V673" i="5"/>
  <c r="E673" i="5"/>
  <c r="X673" i="5"/>
  <c r="V674" i="5"/>
  <c r="V675" i="5"/>
  <c r="E675" i="5"/>
  <c r="X675" i="5"/>
  <c r="V676" i="5"/>
  <c r="V677" i="5"/>
  <c r="E677" i="5"/>
  <c r="X677" i="5"/>
  <c r="V678" i="5"/>
  <c r="V679" i="5"/>
  <c r="E679" i="5"/>
  <c r="X679" i="5"/>
  <c r="V680" i="5"/>
  <c r="V681" i="5"/>
  <c r="V682" i="5"/>
  <c r="V683" i="5"/>
  <c r="V684" i="5"/>
  <c r="E684" i="5"/>
  <c r="X684" i="5"/>
  <c r="V685" i="5"/>
  <c r="V686" i="5"/>
  <c r="V687" i="5"/>
  <c r="E687" i="5"/>
  <c r="X687" i="5"/>
  <c r="V688" i="5"/>
  <c r="E688" i="5"/>
  <c r="X688" i="5"/>
  <c r="V689" i="5"/>
  <c r="V690" i="5"/>
  <c r="V691" i="5"/>
  <c r="V692" i="5"/>
  <c r="V693" i="5"/>
  <c r="V694" i="5"/>
  <c r="V695" i="5"/>
  <c r="E695" i="5"/>
  <c r="X695" i="5"/>
  <c r="V696" i="5"/>
  <c r="V697" i="5"/>
  <c r="V698" i="5"/>
  <c r="V699" i="5"/>
  <c r="V700" i="5"/>
  <c r="V701" i="5"/>
  <c r="V702" i="5"/>
  <c r="V703" i="5"/>
  <c r="E703" i="5"/>
  <c r="X703" i="5"/>
  <c r="V704" i="5"/>
  <c r="V705" i="5"/>
  <c r="V706" i="5"/>
  <c r="E706" i="5"/>
  <c r="X706" i="5"/>
  <c r="V707" i="5"/>
  <c r="V708" i="5"/>
  <c r="E708" i="5"/>
  <c r="X708" i="5"/>
  <c r="V709" i="5"/>
  <c r="V710" i="5"/>
  <c r="V711" i="5"/>
  <c r="V712" i="5"/>
  <c r="V713" i="5"/>
  <c r="V714" i="5"/>
  <c r="V715" i="5"/>
  <c r="V716" i="5"/>
  <c r="V717" i="5"/>
  <c r="E717" i="5"/>
  <c r="X717" i="5"/>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c r="V743" i="5"/>
  <c r="V744" i="5"/>
  <c r="V745" i="5"/>
  <c r="V746" i="5"/>
  <c r="V747" i="5"/>
  <c r="V748" i="5"/>
  <c r="V749" i="5"/>
  <c r="E749" i="5"/>
  <c r="X749" i="5"/>
  <c r="V750" i="5"/>
  <c r="V751" i="5"/>
  <c r="V752" i="5"/>
  <c r="V753" i="5"/>
  <c r="V754" i="5"/>
  <c r="E754" i="5"/>
  <c r="X754" i="5"/>
  <c r="V755" i="5"/>
  <c r="V756" i="5"/>
  <c r="V757" i="5"/>
  <c r="V758" i="5"/>
  <c r="V759" i="5"/>
  <c r="V760" i="5"/>
  <c r="V761" i="5"/>
  <c r="V762" i="5"/>
  <c r="E762" i="5"/>
  <c r="X762" i="5"/>
  <c r="V763" i="5"/>
  <c r="V764" i="5"/>
  <c r="V765" i="5"/>
  <c r="V766" i="5"/>
  <c r="V767" i="5"/>
  <c r="V768" i="5"/>
  <c r="V769" i="5"/>
  <c r="V770" i="5"/>
  <c r="V771" i="5"/>
  <c r="V772" i="5"/>
  <c r="V773" i="5"/>
  <c r="V774" i="5"/>
  <c r="V775" i="5"/>
  <c r="E775" i="5"/>
  <c r="X775" i="5"/>
  <c r="V776" i="5"/>
  <c r="V777" i="5"/>
  <c r="V778" i="5"/>
  <c r="V779" i="5"/>
  <c r="V780" i="5"/>
  <c r="V781" i="5"/>
  <c r="V782" i="5"/>
  <c r="V783" i="5"/>
  <c r="V784" i="5"/>
  <c r="V785" i="5"/>
  <c r="V786" i="5"/>
  <c r="V787" i="5"/>
  <c r="V788" i="5"/>
  <c r="V789" i="5"/>
  <c r="V790" i="5"/>
  <c r="V791" i="5"/>
  <c r="V792" i="5"/>
  <c r="V793" i="5"/>
  <c r="V794" i="5"/>
  <c r="E794" i="5"/>
  <c r="X794" i="5"/>
  <c r="V795" i="5"/>
  <c r="E795" i="5"/>
  <c r="X795" i="5"/>
  <c r="V796" i="5"/>
  <c r="V797" i="5"/>
  <c r="V798" i="5"/>
  <c r="V799" i="5"/>
  <c r="V800" i="5"/>
  <c r="V801" i="5"/>
  <c r="V802" i="5"/>
  <c r="V803" i="5"/>
  <c r="V804" i="5"/>
  <c r="V805" i="5"/>
  <c r="V806" i="5"/>
  <c r="V807" i="5"/>
  <c r="V808" i="5"/>
  <c r="E808" i="5"/>
  <c r="X808" i="5"/>
  <c r="V809" i="5"/>
  <c r="V810" i="5"/>
  <c r="V811" i="5"/>
  <c r="E811" i="5"/>
  <c r="X811" i="5"/>
  <c r="V812" i="5"/>
  <c r="V813" i="5"/>
  <c r="V814" i="5"/>
  <c r="V815" i="5"/>
  <c r="V816" i="5"/>
  <c r="V817" i="5"/>
  <c r="E817" i="5"/>
  <c r="X817" i="5"/>
  <c r="V818" i="5"/>
  <c r="E818" i="5"/>
  <c r="X818" i="5"/>
  <c r="V819" i="5"/>
  <c r="V820" i="5"/>
  <c r="V821" i="5"/>
  <c r="V822" i="5"/>
  <c r="E822" i="5"/>
  <c r="X822" i="5"/>
  <c r="V823" i="5"/>
  <c r="E823" i="5"/>
  <c r="X823" i="5"/>
  <c r="V824" i="5"/>
  <c r="V825" i="5"/>
  <c r="V826" i="5"/>
  <c r="E826" i="5"/>
  <c r="X826" i="5"/>
  <c r="V827" i="5"/>
  <c r="V828" i="5"/>
  <c r="V829" i="5"/>
  <c r="V830" i="5"/>
  <c r="V831" i="5"/>
  <c r="V832" i="5"/>
  <c r="V833" i="5"/>
  <c r="E833" i="5"/>
  <c r="X833" i="5"/>
  <c r="V834" i="5"/>
  <c r="V835" i="5"/>
  <c r="V836" i="5"/>
  <c r="E836" i="5"/>
  <c r="X836" i="5"/>
  <c r="V837" i="5"/>
  <c r="E837" i="5"/>
  <c r="X837" i="5"/>
  <c r="V838" i="5"/>
  <c r="V839" i="5"/>
  <c r="E839" i="5"/>
  <c r="X839" i="5"/>
  <c r="V840" i="5"/>
  <c r="E840" i="5"/>
  <c r="X840" i="5"/>
  <c r="V841" i="5"/>
  <c r="E841" i="5"/>
  <c r="X841" i="5"/>
  <c r="V842" i="5"/>
  <c r="V843" i="5"/>
  <c r="V844" i="5"/>
  <c r="V845" i="5"/>
  <c r="E845" i="5"/>
  <c r="X845" i="5"/>
  <c r="V846" i="5"/>
  <c r="V847" i="5"/>
  <c r="E847" i="5"/>
  <c r="X847" i="5"/>
  <c r="V848" i="5"/>
  <c r="V849" i="5"/>
  <c r="V850" i="5"/>
  <c r="V851" i="5"/>
  <c r="V852" i="5"/>
  <c r="V853" i="5"/>
  <c r="E853" i="5"/>
  <c r="X853" i="5"/>
  <c r="V854" i="5"/>
  <c r="E854" i="5"/>
  <c r="X854" i="5"/>
  <c r="V855" i="5"/>
  <c r="V856" i="5"/>
  <c r="V857" i="5"/>
  <c r="V858" i="5"/>
  <c r="E858" i="5"/>
  <c r="X858" i="5"/>
  <c r="V859" i="5"/>
  <c r="E859" i="5"/>
  <c r="X859" i="5"/>
  <c r="V860" i="5"/>
  <c r="V861" i="5"/>
  <c r="V862" i="5"/>
  <c r="V863" i="5"/>
  <c r="E863" i="5"/>
  <c r="X863" i="5"/>
  <c r="V864" i="5"/>
  <c r="V865" i="5"/>
  <c r="V866" i="5"/>
  <c r="E866" i="5"/>
  <c r="X866" i="5"/>
  <c r="V867" i="5"/>
  <c r="V868" i="5"/>
  <c r="E868" i="5"/>
  <c r="X868" i="5"/>
  <c r="V869" i="5"/>
  <c r="V870" i="5"/>
  <c r="E870" i="5"/>
  <c r="X870" i="5"/>
  <c r="V871" i="5"/>
  <c r="E871" i="5"/>
  <c r="X871" i="5"/>
  <c r="V872" i="5"/>
  <c r="V873" i="5"/>
  <c r="V874" i="5"/>
  <c r="E874" i="5"/>
  <c r="X874" i="5"/>
  <c r="V875" i="5"/>
  <c r="E875" i="5"/>
  <c r="X875" i="5"/>
  <c r="V876" i="5"/>
  <c r="V877" i="5"/>
  <c r="V878" i="5"/>
  <c r="V879" i="5"/>
  <c r="E879" i="5"/>
  <c r="X879" i="5"/>
  <c r="V880" i="5"/>
  <c r="V881" i="5"/>
  <c r="V882" i="5"/>
  <c r="E882" i="5"/>
  <c r="X882" i="5"/>
  <c r="V883" i="5"/>
  <c r="E883" i="5"/>
  <c r="X883" i="5"/>
  <c r="V884" i="5"/>
  <c r="E884" i="5"/>
  <c r="X884" i="5"/>
  <c r="V885" i="5"/>
  <c r="V886" i="5"/>
  <c r="V887" i="5"/>
  <c r="E887" i="5"/>
  <c r="X887" i="5"/>
  <c r="V888" i="5"/>
  <c r="E888" i="5"/>
  <c r="X888" i="5"/>
  <c r="V889" i="5"/>
  <c r="V890" i="5"/>
  <c r="V891" i="5"/>
  <c r="V892" i="5"/>
  <c r="E892" i="5"/>
  <c r="X892" i="5"/>
  <c r="V893" i="5"/>
  <c r="V894" i="5"/>
  <c r="V895" i="5"/>
  <c r="E895" i="5"/>
  <c r="X895" i="5"/>
  <c r="V896" i="5"/>
  <c r="V897" i="5"/>
  <c r="V898" i="5"/>
  <c r="V899" i="5"/>
  <c r="V900" i="5"/>
  <c r="E900" i="5"/>
  <c r="X900" i="5"/>
  <c r="V901" i="5"/>
  <c r="V902" i="5"/>
  <c r="V903" i="5"/>
  <c r="V904" i="5"/>
  <c r="V905" i="5"/>
  <c r="V906" i="5"/>
  <c r="V907" i="5"/>
  <c r="E907" i="5"/>
  <c r="X907" i="5"/>
  <c r="V908" i="5"/>
  <c r="V909" i="5"/>
  <c r="V910" i="5"/>
  <c r="V911" i="5"/>
  <c r="E911" i="5"/>
  <c r="X911" i="5"/>
  <c r="V912" i="5"/>
  <c r="E912" i="5"/>
  <c r="X912" i="5"/>
  <c r="V913" i="5"/>
  <c r="V914" i="5"/>
  <c r="E914" i="5"/>
  <c r="X914" i="5"/>
  <c r="V915" i="5"/>
  <c r="E915" i="5"/>
  <c r="X915" i="5"/>
  <c r="V916" i="5"/>
  <c r="E916" i="5"/>
  <c r="X916" i="5"/>
  <c r="V917" i="5"/>
  <c r="V918" i="5"/>
  <c r="E918" i="5"/>
  <c r="X918" i="5"/>
  <c r="V919" i="5"/>
  <c r="V920" i="5"/>
  <c r="V921" i="5"/>
  <c r="V922" i="5"/>
  <c r="V923" i="5"/>
  <c r="E923" i="5"/>
  <c r="X923" i="5"/>
  <c r="V924" i="5"/>
  <c r="V925" i="5"/>
  <c r="V926" i="5"/>
  <c r="V927" i="5"/>
  <c r="E927" i="5"/>
  <c r="X927" i="5"/>
  <c r="V928" i="5"/>
  <c r="E928" i="5"/>
  <c r="X928" i="5"/>
  <c r="V929" i="5"/>
  <c r="V930" i="5"/>
  <c r="E930" i="5"/>
  <c r="X930" i="5"/>
  <c r="V931" i="5"/>
  <c r="E931" i="5"/>
  <c r="X931" i="5"/>
  <c r="V932" i="5"/>
  <c r="E932" i="5"/>
  <c r="X932" i="5"/>
  <c r="V933" i="5"/>
  <c r="V934" i="5"/>
  <c r="V935" i="5"/>
  <c r="V936" i="5"/>
  <c r="V937" i="5"/>
  <c r="V938" i="5"/>
  <c r="V939" i="5"/>
  <c r="V940" i="5"/>
  <c r="V941" i="5"/>
  <c r="V942" i="5"/>
  <c r="V943" i="5"/>
  <c r="V944" i="5"/>
  <c r="V945" i="5"/>
  <c r="V946" i="5"/>
  <c r="V947" i="5"/>
  <c r="E947" i="5"/>
  <c r="X947" i="5"/>
  <c r="V948" i="5"/>
  <c r="V949" i="5"/>
  <c r="V950" i="5"/>
  <c r="V951" i="5"/>
  <c r="V952" i="5"/>
  <c r="E952" i="5"/>
  <c r="X952" i="5"/>
  <c r="V953" i="5"/>
  <c r="V954" i="5"/>
  <c r="V955" i="5"/>
  <c r="V956" i="5"/>
  <c r="E956" i="5"/>
  <c r="X956" i="5"/>
  <c r="V957" i="5"/>
  <c r="V958" i="5"/>
  <c r="V959" i="5"/>
  <c r="V960" i="5"/>
  <c r="E960" i="5"/>
  <c r="X960" i="5"/>
  <c r="V961" i="5"/>
  <c r="V962" i="5"/>
  <c r="V963" i="5"/>
  <c r="V964" i="5"/>
  <c r="E964" i="5"/>
  <c r="X964" i="5"/>
  <c r="V965" i="5"/>
  <c r="V966" i="5"/>
  <c r="V967" i="5"/>
  <c r="V968" i="5"/>
  <c r="E968" i="5"/>
  <c r="X968" i="5"/>
  <c r="V969" i="5"/>
  <c r="V970" i="5"/>
  <c r="E970" i="5"/>
  <c r="X970" i="5"/>
  <c r="V971" i="5"/>
  <c r="V972" i="5"/>
  <c r="E972" i="5"/>
  <c r="X972" i="5"/>
  <c r="V973" i="5"/>
  <c r="V974" i="5"/>
  <c r="V975" i="5"/>
  <c r="V976" i="5"/>
  <c r="E976" i="5"/>
  <c r="X976" i="5"/>
  <c r="V977" i="5"/>
  <c r="V978" i="5"/>
  <c r="V979" i="5"/>
  <c r="E979" i="5"/>
  <c r="X979" i="5"/>
  <c r="V980" i="5"/>
  <c r="E980" i="5"/>
  <c r="X980" i="5"/>
  <c r="V981" i="5"/>
  <c r="V982" i="5"/>
  <c r="V983" i="5"/>
  <c r="E983" i="5"/>
  <c r="X983" i="5"/>
  <c r="V984" i="5"/>
  <c r="E984" i="5"/>
  <c r="X984" i="5"/>
  <c r="V985" i="5"/>
  <c r="E985" i="5"/>
  <c r="X985" i="5"/>
  <c r="V986" i="5"/>
  <c r="E986" i="5"/>
  <c r="X986" i="5"/>
  <c r="V987" i="5"/>
  <c r="E987" i="5"/>
  <c r="X987" i="5"/>
  <c r="V988" i="5"/>
  <c r="E988" i="5"/>
  <c r="X988" i="5"/>
  <c r="V989" i="5"/>
  <c r="E989" i="5"/>
  <c r="X989" i="5"/>
  <c r="V990" i="5"/>
  <c r="V991" i="5"/>
  <c r="V992" i="5"/>
  <c r="E992" i="5"/>
  <c r="X992" i="5"/>
  <c r="V993" i="5"/>
  <c r="V994" i="5"/>
  <c r="V995" i="5"/>
  <c r="V996" i="5"/>
  <c r="E996" i="5"/>
  <c r="X996" i="5"/>
  <c r="V997" i="5"/>
  <c r="V998" i="5"/>
  <c r="V999" i="5"/>
  <c r="V1000" i="5"/>
  <c r="V1001" i="5"/>
  <c r="V1002" i="5"/>
  <c r="V1003" i="5"/>
  <c r="E1003" i="5"/>
  <c r="X1003" i="5"/>
  <c r="V1004" i="5"/>
  <c r="E1004" i="5"/>
  <c r="X1004" i="5"/>
  <c r="V1005" i="5"/>
  <c r="V1006" i="5"/>
  <c r="V1007" i="5"/>
  <c r="V1008" i="5"/>
  <c r="E1008" i="5"/>
  <c r="X1008" i="5"/>
  <c r="V1009" i="5"/>
  <c r="V1010" i="5"/>
  <c r="V1011" i="5"/>
  <c r="V1012" i="5"/>
  <c r="E1012" i="5"/>
  <c r="X1012" i="5"/>
  <c r="V1013" i="5"/>
  <c r="V1014" i="5"/>
  <c r="V1015" i="5"/>
  <c r="E1015" i="5"/>
  <c r="X1015"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B9" i="6"/>
  <c r="G64" i="6" a="1"/>
  <c r="G64"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c r="D11" i="6"/>
  <c r="G10" i="6"/>
  <c r="H10" i="6"/>
  <c r="D10" i="6"/>
  <c r="G9" i="6"/>
  <c r="H9" i="6"/>
  <c r="B8" i="6"/>
  <c r="G8" i="6"/>
  <c r="H8" i="6"/>
  <c r="D8" i="6"/>
  <c r="B7" i="6"/>
  <c r="G7" i="6"/>
  <c r="H7" i="6"/>
  <c r="D7" i="6"/>
  <c r="B6" i="6"/>
  <c r="G6" i="6"/>
  <c r="B5" i="6"/>
  <c r="F6" i="6"/>
  <c r="H6" i="6"/>
  <c r="B4" i="6"/>
  <c r="G4" i="6"/>
  <c r="H4" i="6"/>
  <c r="S2492"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D14" i="6"/>
  <c r="F22" i="6"/>
  <c r="B22" i="6"/>
  <c r="F27" i="6"/>
  <c r="F64" i="6"/>
  <c r="G5" i="6"/>
  <c r="H5" i="6"/>
  <c r="D5" i="6"/>
  <c r="G17" i="6"/>
  <c r="H17" i="6"/>
  <c r="D9" i="6"/>
  <c r="G15" i="6"/>
  <c r="H15" i="6"/>
  <c r="B20" i="6"/>
  <c r="F25" i="6"/>
  <c r="D4" i="6"/>
  <c r="B21" i="6"/>
  <c r="B51" i="6"/>
  <c r="G51" i="6"/>
  <c r="G16" i="6"/>
  <c r="H16" i="6"/>
  <c r="B19" i="6"/>
  <c r="A38" i="2"/>
  <c r="J4" i="5"/>
  <c r="B41" i="4"/>
  <c r="A55" i="2"/>
  <c r="A73" i="2"/>
  <c r="B9" i="3"/>
  <c r="A3" i="2"/>
  <c r="A20" i="2"/>
  <c r="B17" i="3"/>
  <c r="B29" i="4"/>
  <c r="B25" i="3"/>
  <c r="C20" i="3"/>
  <c r="A75" i="2"/>
  <c r="C25" i="3"/>
  <c r="N4" i="5"/>
  <c r="A43" i="2"/>
  <c r="C3" i="3"/>
  <c r="C19" i="3"/>
  <c r="B31" i="4"/>
  <c r="A18" i="6"/>
  <c r="P4" i="5"/>
  <c r="A45" i="2"/>
  <c r="C4" i="3"/>
  <c r="B26" i="4"/>
  <c r="A12" i="2"/>
  <c r="A29" i="2"/>
  <c r="A46" i="2"/>
  <c r="A63" i="2"/>
  <c r="B5" i="3"/>
  <c r="B13" i="3"/>
  <c r="B21" i="3"/>
  <c r="B29" i="3"/>
  <c r="B9" i="4"/>
  <c r="A5" i="6"/>
  <c r="B39" i="4"/>
  <c r="G3" i="5"/>
  <c r="B19" i="4"/>
  <c r="H74" i="4"/>
  <c r="A11" i="2"/>
  <c r="A28" i="2"/>
  <c r="A62" i="2"/>
  <c r="C12" i="3"/>
  <c r="C28" i="3"/>
  <c r="B7" i="4"/>
  <c r="B87" i="4"/>
  <c r="A62" i="6"/>
  <c r="J2" i="5"/>
  <c r="A13" i="2"/>
  <c r="A30" i="2"/>
  <c r="A48" i="2"/>
  <c r="A64" i="2"/>
  <c r="C5" i="3"/>
  <c r="C13" i="3"/>
  <c r="C21" i="3"/>
  <c r="C29" i="3"/>
  <c r="B67" i="4"/>
  <c r="A48" i="6"/>
  <c r="B73" i="4"/>
  <c r="B4" i="5"/>
  <c r="B2006" i="7"/>
  <c r="A21" i="2"/>
  <c r="A39" i="2"/>
  <c r="C17" i="3"/>
  <c r="B55" i="4"/>
  <c r="A38" i="6"/>
  <c r="A4" i="2"/>
  <c r="A56" i="2"/>
  <c r="C9" i="3"/>
  <c r="B4" i="4"/>
  <c r="B24" i="4"/>
  <c r="B79" i="4"/>
  <c r="A57" i="6"/>
  <c r="A9" i="2"/>
  <c r="A26" i="2"/>
  <c r="A60" i="2"/>
  <c r="C11" i="3"/>
  <c r="C27" i="3"/>
  <c r="D25" i="4"/>
  <c r="B83" i="4"/>
  <c r="A59" i="6"/>
  <c r="A17" i="2"/>
  <c r="A34" i="2"/>
  <c r="A52" i="2"/>
  <c r="A70" i="2"/>
  <c r="C7" i="3"/>
  <c r="C15" i="3"/>
  <c r="C23" i="3"/>
  <c r="C31" i="3"/>
  <c r="B15" i="4"/>
  <c r="A7" i="6"/>
  <c r="B28" i="4"/>
  <c r="B40" i="4"/>
  <c r="F4" i="5"/>
  <c r="A2" i="2"/>
  <c r="A19" i="2"/>
  <c r="A37" i="2"/>
  <c r="A54" i="2"/>
  <c r="A72" i="2"/>
  <c r="C8" i="3"/>
  <c r="C16" i="3"/>
  <c r="C24" i="3"/>
  <c r="D2" i="4"/>
  <c r="B17" i="4"/>
  <c r="A9" i="6"/>
  <c r="H4" i="5"/>
  <c r="J14" i="6"/>
  <c r="I14" i="6"/>
  <c r="C14" i="6"/>
  <c r="J15" i="6"/>
  <c r="J16" i="6"/>
  <c r="J17" i="6"/>
  <c r="I17" i="6"/>
  <c r="C17" i="6"/>
  <c r="J25" i="6"/>
  <c r="B25" i="6"/>
  <c r="G25" i="6"/>
  <c r="H25" i="6"/>
  <c r="I25" i="6"/>
  <c r="C25" i="6"/>
  <c r="I26" i="6"/>
  <c r="J37" i="6"/>
  <c r="F37" i="6"/>
  <c r="B37" i="6"/>
  <c r="G37" i="6"/>
  <c r="H37" i="6"/>
  <c r="I37" i="6"/>
  <c r="C37" i="6"/>
  <c r="J45" i="6"/>
  <c r="F45" i="6"/>
  <c r="B45" i="6"/>
  <c r="G45" i="6"/>
  <c r="H45" i="6"/>
  <c r="I45" i="6"/>
  <c r="C45" i="6"/>
  <c r="I46" i="6"/>
  <c r="I54" i="6"/>
  <c r="J63" i="6"/>
  <c r="F24" i="6"/>
  <c r="F26" i="6"/>
  <c r="F54" i="6"/>
  <c r="F63" i="6"/>
  <c r="H63" i="6"/>
  <c r="I63" i="6"/>
  <c r="C63" i="6"/>
  <c r="J64" i="6"/>
  <c r="J66" i="6"/>
  <c r="I67" i="6"/>
  <c r="A1" i="8"/>
  <c r="I19" i="6"/>
  <c r="J26" i="6"/>
  <c r="B26" i="6"/>
  <c r="G26" i="6"/>
  <c r="H26" i="6"/>
  <c r="C26" i="6"/>
  <c r="I27" i="6"/>
  <c r="I39" i="6"/>
  <c r="J46" i="6"/>
  <c r="F46" i="6"/>
  <c r="B46" i="6"/>
  <c r="G46" i="6"/>
  <c r="H46" i="6"/>
  <c r="C46" i="6"/>
  <c r="I47" i="6"/>
  <c r="J54" i="6"/>
  <c r="H54" i="6"/>
  <c r="C54" i="6"/>
  <c r="I55" i="6"/>
  <c r="I56" i="6"/>
  <c r="F55" i="6"/>
  <c r="F56" i="6"/>
  <c r="H56" i="6"/>
  <c r="J56" i="6"/>
  <c r="C56" i="6"/>
  <c r="L65" i="6"/>
  <c r="J67" i="6"/>
  <c r="I68" i="6"/>
  <c r="I69" i="6"/>
  <c r="A4" i="8"/>
  <c r="A23" i="2"/>
  <c r="A40" i="2"/>
  <c r="A49" i="2"/>
  <c r="A65" i="2"/>
  <c r="B2" i="3"/>
  <c r="B6" i="3"/>
  <c r="B10" i="3"/>
  <c r="B14" i="3"/>
  <c r="B22" i="3"/>
  <c r="B26" i="3"/>
  <c r="B30" i="3"/>
  <c r="I4" i="4"/>
  <c r="B12" i="4"/>
  <c r="B20" i="4"/>
  <c r="A11" i="6"/>
  <c r="B45" i="4"/>
  <c r="A30" i="6"/>
  <c r="I74" i="4"/>
  <c r="B89" i="4"/>
  <c r="A63" i="6"/>
  <c r="K4" i="5"/>
  <c r="A15" i="2"/>
  <c r="A32" i="2"/>
  <c r="A50" i="2"/>
  <c r="A66" i="2"/>
  <c r="C6" i="3"/>
  <c r="C14" i="3"/>
  <c r="C22" i="3"/>
  <c r="C30" i="3"/>
  <c r="B27" i="4"/>
  <c r="B43" i="4"/>
  <c r="A28" i="6"/>
  <c r="A3" i="6"/>
  <c r="J19" i="6"/>
  <c r="G19" i="6"/>
  <c r="H19" i="6"/>
  <c r="C19" i="6"/>
  <c r="I20" i="6"/>
  <c r="J27" i="6"/>
  <c r="B27" i="6"/>
  <c r="G27" i="6"/>
  <c r="H27" i="6"/>
  <c r="C27" i="6"/>
  <c r="I29" i="6"/>
  <c r="I30" i="6"/>
  <c r="I31" i="6"/>
  <c r="I32" i="6"/>
  <c r="J39" i="6"/>
  <c r="F39" i="6"/>
  <c r="B39" i="6"/>
  <c r="G39" i="6"/>
  <c r="H39" i="6"/>
  <c r="C39" i="6"/>
  <c r="I40" i="6"/>
  <c r="J47" i="6"/>
  <c r="F47" i="6"/>
  <c r="B47" i="6"/>
  <c r="G47" i="6"/>
  <c r="H47" i="6"/>
  <c r="C47" i="6"/>
  <c r="J55" i="6"/>
  <c r="H55" i="6"/>
  <c r="C55" i="6"/>
  <c r="I57" i="6"/>
  <c r="L66" i="6"/>
  <c r="J68" i="6"/>
  <c r="B4" i="8"/>
  <c r="A6" i="2"/>
  <c r="A14" i="2"/>
  <c r="A31" i="2"/>
  <c r="A57" i="2"/>
  <c r="B18" i="3"/>
  <c r="A7" i="2"/>
  <c r="A24" i="2"/>
  <c r="A41" i="2"/>
  <c r="A58" i="2"/>
  <c r="C2" i="3"/>
  <c r="C10" i="3"/>
  <c r="C18" i="3"/>
  <c r="C26" i="3"/>
  <c r="B13" i="4"/>
  <c r="B21" i="4"/>
  <c r="B38" i="4"/>
  <c r="B75" i="4"/>
  <c r="A54" i="6"/>
  <c r="L4" i="5"/>
  <c r="A8" i="2"/>
  <c r="A16" i="2"/>
  <c r="A25" i="2"/>
  <c r="A33" i="2"/>
  <c r="A42" i="2"/>
  <c r="A51" i="2"/>
  <c r="A59" i="2"/>
  <c r="A68" i="2"/>
  <c r="B3" i="3"/>
  <c r="B7" i="3"/>
  <c r="B11" i="3"/>
  <c r="B15" i="3"/>
  <c r="B19" i="3"/>
  <c r="B23" i="3"/>
  <c r="B27" i="3"/>
  <c r="B31" i="3"/>
  <c r="B6" i="4"/>
  <c r="B14" i="4"/>
  <c r="B22" i="4"/>
  <c r="A12" i="6"/>
  <c r="B46" i="4"/>
  <c r="A31" i="6"/>
  <c r="B77" i="4"/>
  <c r="A55" i="6"/>
  <c r="A91" i="4"/>
  <c r="B2" i="5"/>
  <c r="M4" i="5"/>
  <c r="B3" i="6"/>
  <c r="J20" i="6"/>
  <c r="G20" i="6"/>
  <c r="H20" i="6"/>
  <c r="C20" i="6"/>
  <c r="I21" i="6"/>
  <c r="J29" i="6"/>
  <c r="F29" i="6"/>
  <c r="B29" i="6"/>
  <c r="G29" i="6"/>
  <c r="H29" i="6"/>
  <c r="C29" i="6"/>
  <c r="J30" i="6"/>
  <c r="F30" i="6"/>
  <c r="B30" i="6"/>
  <c r="G30" i="6"/>
  <c r="H30" i="6"/>
  <c r="C30" i="6"/>
  <c r="J31" i="6"/>
  <c r="F31" i="6"/>
  <c r="B31" i="6"/>
  <c r="G31" i="6"/>
  <c r="H31" i="6"/>
  <c r="C31" i="6"/>
  <c r="J32" i="6"/>
  <c r="F32" i="6"/>
  <c r="B32" i="6"/>
  <c r="G32" i="6"/>
  <c r="H32" i="6"/>
  <c r="C32" i="6"/>
  <c r="J40" i="6"/>
  <c r="F40" i="6"/>
  <c r="B40" i="6"/>
  <c r="G40" i="6"/>
  <c r="H40" i="6"/>
  <c r="C40" i="6"/>
  <c r="I41" i="6"/>
  <c r="I49" i="6"/>
  <c r="J57" i="6"/>
  <c r="F57" i="6"/>
  <c r="H57" i="6"/>
  <c r="C57" i="6"/>
  <c r="I58" i="6"/>
  <c r="L67" i="6"/>
  <c r="A1" i="7"/>
  <c r="D4" i="8"/>
  <c r="C3" i="6"/>
  <c r="I4" i="6"/>
  <c r="I5" i="6"/>
  <c r="J21" i="6"/>
  <c r="G21" i="6"/>
  <c r="H21" i="6"/>
  <c r="C21" i="6"/>
  <c r="I22" i="6"/>
  <c r="I34" i="6"/>
  <c r="J41" i="6"/>
  <c r="F41" i="6"/>
  <c r="B41" i="6"/>
  <c r="G41" i="6"/>
  <c r="H41" i="6"/>
  <c r="C41" i="6"/>
  <c r="I42" i="6"/>
  <c r="J49" i="6"/>
  <c r="F49" i="6"/>
  <c r="B49" i="6"/>
  <c r="G49" i="6"/>
  <c r="H49" i="6"/>
  <c r="C49" i="6"/>
  <c r="I50" i="6"/>
  <c r="J58" i="6"/>
  <c r="F58" i="6"/>
  <c r="H58" i="6"/>
  <c r="C58" i="6"/>
  <c r="I59" i="6"/>
  <c r="L68" i="6"/>
  <c r="B5" i="7"/>
  <c r="G4" i="8"/>
  <c r="A1" i="2"/>
  <c r="A10" i="2"/>
  <c r="A18" i="2"/>
  <c r="A27" i="2"/>
  <c r="A35" i="2"/>
  <c r="A44" i="2"/>
  <c r="A53" i="2"/>
  <c r="A61" i="2"/>
  <c r="A71" i="2"/>
  <c r="B4" i="3"/>
  <c r="B8" i="3"/>
  <c r="B12" i="3"/>
  <c r="B16" i="3"/>
  <c r="B20" i="3"/>
  <c r="B24" i="3"/>
  <c r="B28" i="3"/>
  <c r="B32" i="3"/>
  <c r="B8" i="4"/>
  <c r="A4" i="6"/>
  <c r="B16" i="4"/>
  <c r="A8" i="6"/>
  <c r="B25" i="4"/>
  <c r="A13" i="6"/>
  <c r="B37" i="4"/>
  <c r="A23" i="6"/>
  <c r="B47" i="4"/>
  <c r="A32" i="6"/>
  <c r="B61" i="4"/>
  <c r="A43" i="6"/>
  <c r="B74" i="4"/>
  <c r="A53" i="6"/>
  <c r="B81" i="4"/>
  <c r="A58" i="6"/>
  <c r="B3" i="5"/>
  <c r="G4" i="5"/>
  <c r="O4" i="5"/>
  <c r="A1" i="6"/>
  <c r="D3" i="6"/>
  <c r="J4" i="6"/>
  <c r="C4" i="6"/>
  <c r="J5" i="6"/>
  <c r="C5" i="6"/>
  <c r="I6" i="6"/>
  <c r="I7" i="6"/>
  <c r="I8" i="6"/>
  <c r="I9" i="6"/>
  <c r="I10" i="6"/>
  <c r="I11" i="6"/>
  <c r="I12" i="6"/>
  <c r="J22" i="6"/>
  <c r="G22" i="6"/>
  <c r="H22" i="6"/>
  <c r="C22" i="6"/>
  <c r="J34" i="6"/>
  <c r="F34" i="6"/>
  <c r="B34" i="6"/>
  <c r="G34" i="6"/>
  <c r="H34" i="6"/>
  <c r="C34" i="6"/>
  <c r="I35" i="6"/>
  <c r="J42" i="6"/>
  <c r="F42" i="6"/>
  <c r="B42" i="6"/>
  <c r="G42" i="6"/>
  <c r="H42" i="6"/>
  <c r="C42" i="6"/>
  <c r="J50" i="6"/>
  <c r="F50" i="6"/>
  <c r="B50" i="6"/>
  <c r="G50" i="6"/>
  <c r="H50" i="6"/>
  <c r="C50" i="6"/>
  <c r="I51" i="6"/>
  <c r="J59" i="6"/>
  <c r="F59" i="6"/>
  <c r="H59" i="6"/>
  <c r="C59" i="6"/>
  <c r="I60" i="6"/>
  <c r="C5" i="7"/>
  <c r="D1" i="6"/>
  <c r="J6" i="6"/>
  <c r="J7" i="6"/>
  <c r="C7" i="6"/>
  <c r="J8" i="6"/>
  <c r="C8" i="6"/>
  <c r="J9" i="6"/>
  <c r="C9" i="6"/>
  <c r="J10" i="6"/>
  <c r="C10" i="6"/>
  <c r="J11" i="6"/>
  <c r="C11" i="6"/>
  <c r="J12" i="6"/>
  <c r="C12" i="6"/>
  <c r="I24" i="6"/>
  <c r="J35" i="6"/>
  <c r="F35" i="6"/>
  <c r="B35" i="6"/>
  <c r="G35" i="6"/>
  <c r="H35" i="6"/>
  <c r="C35" i="6"/>
  <c r="I36" i="6"/>
  <c r="I44" i="6"/>
  <c r="J51" i="6"/>
  <c r="F51" i="6"/>
  <c r="H51" i="6"/>
  <c r="C51" i="6"/>
  <c r="I52" i="6"/>
  <c r="J60" i="6"/>
  <c r="F60" i="6"/>
  <c r="H60" i="6"/>
  <c r="C60" i="6"/>
  <c r="I62" i="6"/>
  <c r="I65" i="6"/>
  <c r="F5" i="7"/>
  <c r="B10" i="4"/>
  <c r="A6" i="6"/>
  <c r="B18" i="4"/>
  <c r="A10" i="6"/>
  <c r="G25" i="4"/>
  <c r="B44" i="4"/>
  <c r="A29" i="6"/>
  <c r="B49" i="4"/>
  <c r="A33" i="6"/>
  <c r="B85" i="4"/>
  <c r="A60" i="6"/>
  <c r="A4" i="5"/>
  <c r="I4" i="5"/>
  <c r="I15" i="6"/>
  <c r="I16" i="6"/>
  <c r="J24" i="6"/>
  <c r="B24" i="6"/>
  <c r="G24" i="6"/>
  <c r="H24" i="6"/>
  <c r="C24" i="6"/>
  <c r="J36" i="6"/>
  <c r="F36" i="6"/>
  <c r="B36" i="6"/>
  <c r="G36" i="6"/>
  <c r="H36" i="6"/>
  <c r="C36" i="6"/>
  <c r="J44" i="6"/>
  <c r="F44" i="6"/>
  <c r="B44" i="6"/>
  <c r="G44" i="6"/>
  <c r="H44" i="6"/>
  <c r="C44" i="6"/>
  <c r="J52" i="6"/>
  <c r="F52" i="6"/>
  <c r="B52" i="6"/>
  <c r="G52" i="6"/>
  <c r="H52" i="6"/>
  <c r="C52" i="6"/>
  <c r="J62" i="6"/>
  <c r="F62" i="6"/>
  <c r="H62" i="6"/>
  <c r="C62" i="6"/>
  <c r="I64" i="6"/>
  <c r="J65" i="6"/>
  <c r="I66" i="6"/>
  <c r="B61" i="1"/>
  <c r="F4" i="8"/>
  <c r="H4" i="8"/>
  <c r="I4" i="8"/>
  <c r="C4" i="8"/>
  <c r="S491" i="5"/>
  <c r="S511" i="5"/>
  <c r="S247" i="5"/>
  <c r="S344" i="5"/>
  <c r="S397" i="5"/>
  <c r="S401" i="5"/>
  <c r="S409" i="5"/>
  <c r="S372" i="5"/>
  <c r="S437" i="5"/>
  <c r="S428" i="5"/>
  <c r="S452" i="5"/>
  <c r="S548" i="5"/>
  <c r="S377" i="5"/>
  <c r="S349" i="5"/>
  <c r="S539" i="5"/>
  <c r="S361" i="5"/>
  <c r="S219" i="5"/>
  <c r="S295" i="5"/>
  <c r="S417" i="5"/>
  <c r="S432" i="5"/>
  <c r="S560" i="5"/>
  <c r="S510" i="5"/>
  <c r="S341" i="5"/>
  <c r="S267" i="5"/>
  <c r="S275" i="5"/>
  <c r="S388" i="5"/>
  <c r="S429" i="5"/>
  <c r="S449" i="5"/>
  <c r="S457" i="5"/>
  <c r="S436" i="5"/>
  <c r="S229" i="5"/>
  <c r="S237" i="5"/>
  <c r="S225" i="5"/>
  <c r="S223" i="5"/>
  <c r="S259" i="5"/>
  <c r="S416" i="5"/>
  <c r="S441" i="5"/>
  <c r="S572" i="5"/>
  <c r="S440" i="5"/>
  <c r="S568" i="5"/>
  <c r="S468" i="5"/>
  <c r="S257" i="5"/>
  <c r="S543" i="5"/>
  <c r="S408" i="5"/>
  <c r="S352" i="5"/>
  <c r="S299" i="5"/>
  <c r="S389" i="5"/>
  <c r="S302" i="5"/>
  <c r="S404" i="5"/>
  <c r="S421" i="5"/>
  <c r="S464" i="5"/>
  <c r="S552" i="5"/>
  <c r="S586" i="5"/>
  <c r="S269" i="5"/>
  <c r="S479" i="5"/>
  <c r="S364" i="5"/>
  <c r="S304" i="5"/>
  <c r="S392" i="5"/>
  <c r="S348" i="5"/>
  <c r="S433" i="5"/>
  <c r="S444" i="5"/>
  <c r="S584" i="5"/>
  <c r="S235" i="5"/>
  <c r="S271" i="5"/>
  <c r="S291" i="5"/>
  <c r="S396" i="5"/>
  <c r="S400" i="5"/>
  <c r="S405" i="5"/>
  <c r="S413" i="5"/>
  <c r="S453" i="5"/>
  <c r="S420" i="5"/>
  <c r="S448" i="5"/>
  <c r="S210"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R1015" i="5"/>
  <c r="R852" i="5"/>
  <c r="J463" i="5"/>
  <c r="H463" i="5"/>
  <c r="R262" i="5"/>
  <c r="I872" i="5"/>
  <c r="I463" i="5"/>
  <c r="R574" i="5"/>
  <c r="F872" i="5"/>
  <c r="H297" i="5"/>
  <c r="R746" i="5"/>
  <c r="F262" i="5"/>
  <c r="F767" i="5"/>
  <c r="H746" i="5"/>
  <c r="H262" i="5"/>
  <c r="H562" i="5"/>
  <c r="F463" i="5"/>
  <c r="H574" i="5"/>
  <c r="I562" i="5"/>
  <c r="I574" i="5"/>
  <c r="J562" i="5"/>
  <c r="J297" i="5"/>
  <c r="I262" i="5"/>
  <c r="J872" i="5"/>
  <c r="F562" i="5"/>
  <c r="J574" i="5"/>
  <c r="R799" i="5"/>
  <c r="H576" i="5"/>
  <c r="F696" i="5"/>
  <c r="I644" i="5"/>
  <c r="H403" i="5"/>
  <c r="J403" i="5"/>
  <c r="F717" i="5"/>
  <c r="R775" i="5"/>
  <c r="R403" i="5"/>
  <c r="F799" i="5"/>
  <c r="F775" i="5"/>
  <c r="H799" i="5"/>
  <c r="H775" i="5"/>
  <c r="J391" i="5"/>
  <c r="F942" i="5"/>
  <c r="I799" i="5"/>
  <c r="I775" i="5"/>
  <c r="J602" i="5"/>
  <c r="H602" i="5"/>
  <c r="R891" i="5"/>
  <c r="I602" i="5"/>
  <c r="F265" i="5"/>
  <c r="F672"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979" i="5"/>
  <c r="F888" i="5"/>
  <c r="R730" i="5"/>
  <c r="F524" i="5"/>
  <c r="J580" i="5"/>
  <c r="I869" i="5"/>
  <c r="H730" i="5"/>
  <c r="H592" i="5"/>
  <c r="R411" i="5"/>
  <c r="H439" i="5"/>
  <c r="H411" i="5"/>
  <c r="I277" i="5"/>
  <c r="I730" i="5"/>
  <c r="I524" i="5"/>
  <c r="R439" i="5"/>
  <c r="I293" i="5"/>
  <c r="J306" i="5"/>
  <c r="F875" i="5"/>
  <c r="R888" i="5"/>
  <c r="F783" i="5"/>
  <c r="R757" i="5"/>
  <c r="I588" i="5"/>
  <c r="R431" i="5"/>
  <c r="J435" i="5"/>
  <c r="F640" i="5"/>
  <c r="R1003" i="5"/>
  <c r="I974" i="5"/>
  <c r="H875" i="5"/>
  <c r="H783" i="5"/>
  <c r="I757" i="5"/>
  <c r="I640" i="5"/>
  <c r="H644" i="5"/>
  <c r="H435" i="5"/>
  <c r="F334" i="5"/>
  <c r="J640" i="5"/>
  <c r="J974" i="5"/>
  <c r="J875" i="5"/>
  <c r="I783" i="5"/>
  <c r="I749" i="5"/>
  <c r="J757" i="5"/>
  <c r="I556" i="5"/>
  <c r="J431" i="5"/>
  <c r="I334" i="5"/>
  <c r="J281" i="5"/>
  <c r="H281" i="5"/>
  <c r="R215" i="5"/>
  <c r="I1003" i="5"/>
  <c r="R974" i="5"/>
  <c r="I875" i="5"/>
  <c r="J783" i="5"/>
  <c r="J749" i="5"/>
  <c r="R334" i="5"/>
  <c r="F306" i="5"/>
  <c r="R875" i="5"/>
  <c r="R738" i="5"/>
  <c r="I717" i="5"/>
  <c r="R718" i="5"/>
  <c r="F757" i="5"/>
  <c r="I306" i="5"/>
  <c r="F281" i="5"/>
  <c r="I983" i="5"/>
  <c r="F749" i="5"/>
  <c r="J717" i="5"/>
  <c r="H640" i="5"/>
  <c r="H588" i="5"/>
  <c r="R435" i="5"/>
  <c r="H431" i="5"/>
  <c r="I281" i="5"/>
  <c r="H556" i="5"/>
  <c r="R794" i="5"/>
  <c r="I634" i="5"/>
  <c r="H670" i="5"/>
  <c r="F814" i="5"/>
  <c r="J814" i="5"/>
  <c r="F243" i="5"/>
  <c r="F592" i="5"/>
  <c r="R592" i="5"/>
  <c r="F867" i="5"/>
  <c r="J303" i="5"/>
  <c r="H243" i="5"/>
  <c r="H634" i="5"/>
  <c r="R423" i="5"/>
  <c r="J423" i="5"/>
  <c r="R303" i="5"/>
  <c r="F330" i="5"/>
  <c r="H379" i="5"/>
  <c r="J330" i="5"/>
  <c r="I971" i="5"/>
  <c r="F971" i="5"/>
  <c r="I817" i="5"/>
  <c r="I330" i="5"/>
  <c r="J379" i="5"/>
  <c r="I303" i="5"/>
  <c r="R971" i="5"/>
  <c r="H971" i="5"/>
  <c r="J817" i="5"/>
  <c r="R817" i="5"/>
  <c r="F303" i="5"/>
  <c r="I891" i="5"/>
  <c r="H867" i="5"/>
  <c r="R712" i="5"/>
  <c r="R427" i="5"/>
  <c r="R608" i="5"/>
  <c r="J712" i="5"/>
  <c r="R640" i="5"/>
  <c r="R672" i="5"/>
  <c r="H808" i="5"/>
  <c r="J808" i="5"/>
  <c r="F644" i="5"/>
  <c r="F608" i="5"/>
  <c r="I867" i="5"/>
  <c r="R915" i="5"/>
  <c r="R710" i="5"/>
  <c r="H664" i="5"/>
  <c r="H608" i="5"/>
  <c r="H407"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R314" i="5"/>
  <c r="H314" i="5"/>
  <c r="R330" i="5"/>
  <c r="H330" i="5"/>
  <c r="H891" i="5"/>
  <c r="H915" i="5"/>
  <c r="J608" i="5"/>
  <c r="I239" i="5"/>
  <c r="R239" i="5"/>
  <c r="F239" i="5"/>
  <c r="I391" i="5"/>
  <c r="F391" i="5"/>
  <c r="F915" i="5"/>
  <c r="H712" i="5"/>
  <c r="H427" i="5"/>
  <c r="H794" i="5"/>
  <c r="I794" i="5"/>
  <c r="J794" i="5"/>
  <c r="F794" i="5"/>
  <c r="J1007" i="5"/>
  <c r="H1007" i="5"/>
  <c r="F1007" i="5"/>
  <c r="R632" i="5"/>
  <c r="F632" i="5"/>
  <c r="J632" i="5"/>
  <c r="J829" i="5"/>
  <c r="H829" i="5"/>
  <c r="R814" i="5"/>
  <c r="I814" i="5"/>
  <c r="I443" i="5"/>
  <c r="F44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R402" i="5"/>
  <c r="J402" i="5"/>
  <c r="I402" i="5"/>
  <c r="H402" i="5"/>
  <c r="F402" i="5"/>
  <c r="D17"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328" i="5"/>
  <c r="F328" i="5"/>
  <c r="R328" i="5"/>
  <c r="I328" i="5"/>
  <c r="H328" i="5"/>
  <c r="J220" i="5"/>
  <c r="I220" i="5"/>
  <c r="H220" i="5"/>
  <c r="F220" i="5"/>
  <c r="R220"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F67" i="6"/>
  <c r="D41" i="6"/>
  <c r="D36" i="6"/>
  <c r="D51" i="6"/>
  <c r="D45" i="6"/>
  <c r="F66" i="6"/>
  <c r="D50"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208" i="5"/>
  <c r="H208" i="5"/>
  <c r="F208" i="5"/>
  <c r="I208" i="5"/>
  <c r="R208"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A27" i="6"/>
  <c r="B53" i="4"/>
  <c r="A37" i="6"/>
  <c r="B65" i="4"/>
  <c r="A47" i="6"/>
  <c r="B71" i="4"/>
  <c r="A52" i="6"/>
  <c r="B59" i="4"/>
  <c r="A42" i="6"/>
  <c r="D42" i="6"/>
  <c r="F68" i="6"/>
  <c r="D52" i="6"/>
  <c r="D37" i="6"/>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A15" i="6"/>
  <c r="B33" i="4"/>
  <c r="A20" i="6"/>
  <c r="K68" i="6"/>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308" i="5"/>
  <c r="R308" i="5"/>
  <c r="H308" i="5"/>
  <c r="F308" i="5"/>
  <c r="I308" i="5"/>
  <c r="J312" i="5"/>
  <c r="F312" i="5"/>
  <c r="R312" i="5"/>
  <c r="I312" i="5"/>
  <c r="H312" i="5"/>
  <c r="C16" i="6"/>
  <c r="K67" i="6"/>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A26" i="6"/>
  <c r="B70" i="4"/>
  <c r="A51" i="6"/>
  <c r="B52" i="4"/>
  <c r="A36" i="6"/>
  <c r="B58" i="4"/>
  <c r="A41" i="6"/>
  <c r="B64" i="4"/>
  <c r="A46" i="6"/>
  <c r="A14" i="6"/>
  <c r="B32" i="4"/>
  <c r="A19" i="6"/>
  <c r="D15" i="6"/>
  <c r="C15" i="6"/>
  <c r="K66" i="6"/>
  <c r="H984" i="5"/>
  <c r="F984" i="5"/>
  <c r="R984" i="5"/>
  <c r="J984" i="5"/>
  <c r="I984" i="5"/>
  <c r="D44" i="6"/>
  <c r="F65" i="6"/>
  <c r="D39" i="6"/>
  <c r="D35" i="6"/>
  <c r="D40" i="6"/>
  <c r="D46" i="6"/>
  <c r="D29" i="6"/>
  <c r="D49" i="6"/>
  <c r="D19" i="6"/>
  <c r="K65" i="6"/>
  <c r="D24" i="6"/>
  <c r="D27" i="6"/>
  <c r="D20" i="6"/>
  <c r="C2" i="6"/>
  <c r="B2" i="6"/>
  <c r="D25" i="6"/>
  <c r="D26" i="6"/>
  <c r="D21" i="6"/>
  <c r="D22" i="6"/>
  <c r="D47" i="6"/>
  <c r="D34" i="6"/>
  <c r="D31" i="6"/>
  <c r="D30" i="6"/>
  <c r="D32" i="6"/>
  <c r="D60" i="6"/>
  <c r="D58" i="6"/>
  <c r="D63" i="6"/>
  <c r="D62" i="6"/>
  <c r="D54" i="6"/>
  <c r="D57" i="6"/>
  <c r="D59" i="6"/>
  <c r="D55" i="6"/>
  <c r="D56" i="6"/>
  <c r="H814" i="5"/>
  <c r="E814" i="5"/>
  <c r="X814" i="5"/>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265" i="5"/>
  <c r="E265" i="5"/>
  <c r="X265" i="5"/>
  <c r="I314" i="5"/>
  <c r="E314" i="5"/>
  <c r="X314" i="5"/>
  <c r="AB464" i="5"/>
  <c r="AB837" i="5"/>
  <c r="AB874" i="5"/>
  <c r="AB966" i="5"/>
  <c r="I297" i="5"/>
  <c r="E297" i="5"/>
  <c r="X297" i="5"/>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V209" i="5"/>
  <c r="G209" i="5"/>
  <c r="R379" i="5"/>
  <c r="E379" i="5"/>
  <c r="X379" i="5"/>
  <c r="H423" i="5"/>
  <c r="E423" i="5"/>
  <c r="X423" i="5"/>
  <c r="X343" i="5"/>
  <c r="X344" i="5"/>
  <c r="X531"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F69" i="6"/>
  <c r="E209" i="5"/>
  <c r="E212" i="5"/>
  <c r="E213" i="5"/>
  <c r="E214" i="5"/>
  <c r="E257" i="5"/>
  <c r="E258" i="5"/>
  <c r="E261" i="5"/>
  <c r="E262" i="5"/>
  <c r="E275" i="5"/>
  <c r="E289" i="5"/>
  <c r="E301" i="5"/>
  <c r="E302" i="5"/>
  <c r="E315" i="5"/>
  <c r="E321" i="5"/>
  <c r="E331" i="5"/>
  <c r="E332" i="5"/>
  <c r="E351" i="5"/>
  <c r="E352" i="5"/>
  <c r="E371" i="5"/>
  <c r="E377" i="5"/>
  <c r="E383" i="5"/>
  <c r="E384" i="5"/>
  <c r="E388" i="5"/>
  <c r="E389" i="5"/>
  <c r="E392" i="5"/>
  <c r="E393" i="5"/>
  <c r="E399" i="5"/>
  <c r="E407" i="5"/>
  <c r="E414" i="5"/>
  <c r="E415" i="5"/>
  <c r="E416" i="5"/>
  <c r="E421" i="5"/>
  <c r="E422" i="5"/>
  <c r="E459" i="5"/>
  <c r="E461" i="5"/>
  <c r="E463" i="5"/>
  <c r="E470" i="5"/>
  <c r="E471" i="5"/>
  <c r="E472" i="5"/>
  <c r="E476" i="5"/>
  <c r="E478" i="5"/>
  <c r="E479" i="5"/>
  <c r="E480" i="5"/>
  <c r="E485" i="5"/>
  <c r="E494" i="5"/>
  <c r="E499" i="5"/>
  <c r="E500" i="5"/>
  <c r="E503" i="5"/>
  <c r="E504" i="5"/>
  <c r="E515" i="5"/>
  <c r="E516" i="5"/>
  <c r="E520" i="5"/>
  <c r="E523" i="5"/>
  <c r="E547" i="5"/>
  <c r="E548" i="5"/>
  <c r="E550" i="5"/>
  <c r="E551" i="5"/>
  <c r="E552" i="5"/>
  <c r="E556" i="5"/>
  <c r="E558" i="5"/>
  <c r="E559" i="5"/>
  <c r="E560" i="5"/>
  <c r="E562" i="5"/>
  <c r="E563" i="5"/>
  <c r="E564" i="5"/>
  <c r="E566" i="5"/>
  <c r="E568" i="5"/>
  <c r="E569" i="5"/>
  <c r="E571" i="5"/>
  <c r="E573" i="5"/>
  <c r="E574" i="5"/>
  <c r="E576" i="5"/>
  <c r="E582" i="5"/>
  <c r="E584" i="5"/>
  <c r="E586" i="5"/>
  <c r="E587" i="5"/>
  <c r="E589" i="5"/>
  <c r="E590" i="5"/>
  <c r="E592" i="5"/>
  <c r="E593" i="5"/>
  <c r="E594" i="5"/>
  <c r="E598" i="5"/>
  <c r="E600" i="5"/>
  <c r="E604" i="5"/>
  <c r="E606" i="5"/>
  <c r="E610" i="5"/>
  <c r="E612" i="5"/>
  <c r="E614" i="5"/>
  <c r="E616" i="5"/>
  <c r="E617" i="5"/>
  <c r="E618" i="5"/>
  <c r="E620" i="5"/>
  <c r="E622" i="5"/>
  <c r="E624" i="5"/>
  <c r="E626" i="5"/>
  <c r="E628" i="5"/>
  <c r="E629" i="5"/>
  <c r="E630" i="5"/>
  <c r="E632" i="5"/>
  <c r="E636" i="5"/>
  <c r="E638" i="5"/>
  <c r="E642" i="5"/>
  <c r="E644" i="5"/>
  <c r="E646" i="5"/>
  <c r="E649" i="5"/>
  <c r="E652" i="5"/>
  <c r="E654" i="5"/>
  <c r="E656" i="5"/>
  <c r="E658" i="5"/>
  <c r="E660" i="5"/>
  <c r="E661" i="5"/>
  <c r="E662" i="5"/>
  <c r="E664" i="5"/>
  <c r="E666" i="5"/>
  <c r="E668" i="5"/>
  <c r="E672" i="5"/>
  <c r="E674" i="5"/>
  <c r="E676" i="5"/>
  <c r="E678" i="5"/>
  <c r="E680" i="5"/>
  <c r="E681" i="5"/>
  <c r="E682" i="5"/>
  <c r="E683" i="5"/>
  <c r="E685" i="5"/>
  <c r="E686" i="5"/>
  <c r="E689" i="5"/>
  <c r="E690" i="5"/>
  <c r="E691" i="5"/>
  <c r="E692" i="5"/>
  <c r="E693" i="5"/>
  <c r="E694" i="5"/>
  <c r="E696" i="5"/>
  <c r="E697" i="5"/>
  <c r="E698" i="5"/>
  <c r="E699" i="5"/>
  <c r="E700" i="5"/>
  <c r="E701" i="5"/>
  <c r="E702" i="5"/>
  <c r="E704" i="5"/>
  <c r="E705" i="5"/>
  <c r="E707" i="5"/>
  <c r="E709" i="5"/>
  <c r="E710" i="5"/>
  <c r="E711" i="5"/>
  <c r="E712" i="5"/>
  <c r="E713" i="5"/>
  <c r="E714" i="5"/>
  <c r="E715" i="5"/>
  <c r="E716" i="5"/>
  <c r="E718" i="5"/>
  <c r="E719" i="5"/>
  <c r="E720" i="5"/>
  <c r="E721" i="5"/>
  <c r="E722" i="5"/>
  <c r="E723" i="5"/>
  <c r="E724" i="5"/>
  <c r="E725" i="5"/>
  <c r="E726" i="5"/>
  <c r="E727" i="5"/>
  <c r="E728" i="5"/>
  <c r="E729" i="5"/>
  <c r="E730" i="5"/>
  <c r="E731" i="5"/>
  <c r="E732" i="5"/>
  <c r="E733" i="5"/>
  <c r="E734" i="5"/>
  <c r="E735" i="5"/>
  <c r="E736" i="5"/>
  <c r="E737" i="5"/>
  <c r="E738" i="5"/>
  <c r="E739" i="5"/>
  <c r="E740" i="5"/>
  <c r="E741" i="5"/>
  <c r="E743" i="5"/>
  <c r="E744" i="5"/>
  <c r="E745" i="5"/>
  <c r="E746" i="5"/>
  <c r="E747" i="5"/>
  <c r="E748" i="5"/>
  <c r="E750" i="5"/>
  <c r="E751" i="5"/>
  <c r="E752" i="5"/>
  <c r="E753" i="5"/>
  <c r="E755" i="5"/>
  <c r="E756" i="5"/>
  <c r="E757" i="5"/>
  <c r="E758" i="5"/>
  <c r="E759" i="5"/>
  <c r="E760" i="5"/>
  <c r="E761" i="5"/>
  <c r="E763" i="5"/>
  <c r="E764" i="5"/>
  <c r="E765" i="5"/>
  <c r="E766" i="5"/>
  <c r="E767" i="5"/>
  <c r="E768" i="5"/>
  <c r="E769" i="5"/>
  <c r="E770" i="5"/>
  <c r="E771" i="5"/>
  <c r="E772" i="5"/>
  <c r="E773" i="5"/>
  <c r="E774" i="5"/>
  <c r="E776" i="5"/>
  <c r="E777" i="5"/>
  <c r="E778" i="5"/>
  <c r="E779" i="5"/>
  <c r="E780" i="5"/>
  <c r="E781" i="5"/>
  <c r="E782" i="5"/>
  <c r="E783" i="5"/>
  <c r="E784" i="5"/>
  <c r="E785" i="5"/>
  <c r="E786" i="5"/>
  <c r="E787" i="5"/>
  <c r="E788" i="5"/>
  <c r="E789" i="5"/>
  <c r="E790" i="5"/>
  <c r="E791" i="5"/>
  <c r="E792" i="5"/>
  <c r="E793" i="5"/>
  <c r="E796" i="5"/>
  <c r="E797" i="5"/>
  <c r="E798" i="5"/>
  <c r="E799" i="5"/>
  <c r="E800" i="5"/>
  <c r="E801" i="5"/>
  <c r="E802" i="5"/>
  <c r="E803" i="5"/>
  <c r="E804" i="5"/>
  <c r="E805" i="5"/>
  <c r="E806" i="5"/>
  <c r="E807" i="5"/>
  <c r="E809" i="5"/>
  <c r="E810" i="5"/>
  <c r="E812" i="5"/>
  <c r="E813" i="5"/>
  <c r="E815" i="5"/>
  <c r="E816" i="5"/>
  <c r="E819" i="5"/>
  <c r="E820" i="5"/>
  <c r="E821" i="5"/>
  <c r="E824" i="5"/>
  <c r="E825" i="5"/>
  <c r="E827" i="5"/>
  <c r="E828" i="5"/>
  <c r="E829" i="5"/>
  <c r="E830" i="5"/>
  <c r="E831" i="5"/>
  <c r="E832" i="5"/>
  <c r="E834" i="5"/>
  <c r="E835" i="5"/>
  <c r="E838" i="5"/>
  <c r="E842" i="5"/>
  <c r="E843" i="5"/>
  <c r="E844" i="5"/>
  <c r="E846" i="5"/>
  <c r="E848" i="5"/>
  <c r="E849" i="5"/>
  <c r="E850" i="5"/>
  <c r="E851" i="5"/>
  <c r="E852" i="5"/>
  <c r="E855" i="5"/>
  <c r="E856" i="5"/>
  <c r="E857" i="5"/>
  <c r="E860" i="5"/>
  <c r="E861" i="5"/>
  <c r="E862" i="5"/>
  <c r="E864" i="5"/>
  <c r="E865" i="5"/>
  <c r="E867" i="5"/>
  <c r="E869" i="5"/>
  <c r="E872" i="5"/>
  <c r="E873" i="5"/>
  <c r="E876" i="5"/>
  <c r="E877" i="5"/>
  <c r="E878" i="5"/>
  <c r="E880" i="5"/>
  <c r="E881" i="5"/>
  <c r="E885" i="5"/>
  <c r="E886" i="5"/>
  <c r="E889" i="5"/>
  <c r="E890" i="5"/>
  <c r="E891" i="5"/>
  <c r="E893" i="5"/>
  <c r="E894" i="5"/>
  <c r="E896" i="5"/>
  <c r="E897" i="5"/>
  <c r="E898" i="5"/>
  <c r="E899" i="5"/>
  <c r="E901" i="5"/>
  <c r="E902" i="5"/>
  <c r="E903" i="5"/>
  <c r="E904" i="5"/>
  <c r="E905" i="5"/>
  <c r="E906" i="5"/>
  <c r="E908" i="5"/>
  <c r="E909" i="5"/>
  <c r="E910" i="5"/>
  <c r="E913" i="5"/>
  <c r="E917" i="5"/>
  <c r="E919" i="5"/>
  <c r="E920" i="5"/>
  <c r="E921" i="5"/>
  <c r="E922" i="5"/>
  <c r="E924" i="5"/>
  <c r="E925" i="5"/>
  <c r="E926" i="5"/>
  <c r="E929" i="5"/>
  <c r="E933" i="5"/>
  <c r="E934" i="5"/>
  <c r="E935" i="5"/>
  <c r="E936" i="5"/>
  <c r="E937" i="5"/>
  <c r="E938" i="5"/>
  <c r="E939" i="5"/>
  <c r="E940" i="5"/>
  <c r="E941" i="5"/>
  <c r="E942" i="5"/>
  <c r="E943" i="5"/>
  <c r="E944" i="5"/>
  <c r="E945" i="5"/>
  <c r="E946" i="5"/>
  <c r="E948" i="5"/>
  <c r="E949" i="5"/>
  <c r="E950" i="5"/>
  <c r="E951" i="5"/>
  <c r="E953" i="5"/>
  <c r="E954" i="5"/>
  <c r="E955" i="5"/>
  <c r="E957" i="5"/>
  <c r="E958" i="5"/>
  <c r="E959" i="5"/>
  <c r="E961" i="5"/>
  <c r="E962" i="5"/>
  <c r="E963" i="5"/>
  <c r="E965" i="5"/>
  <c r="E966" i="5"/>
  <c r="E967" i="5"/>
  <c r="E969" i="5"/>
  <c r="E971" i="5"/>
  <c r="E973" i="5"/>
  <c r="E974" i="5"/>
  <c r="E975" i="5"/>
  <c r="E977" i="5"/>
  <c r="E978" i="5"/>
  <c r="E981" i="5"/>
  <c r="E982" i="5"/>
  <c r="E990" i="5"/>
  <c r="E991" i="5"/>
  <c r="E993" i="5"/>
  <c r="E994" i="5"/>
  <c r="E995" i="5"/>
  <c r="E997" i="5"/>
  <c r="E998" i="5"/>
  <c r="E999" i="5"/>
  <c r="E1000" i="5"/>
  <c r="E1001" i="5"/>
  <c r="E1002" i="5"/>
  <c r="E1005" i="5"/>
  <c r="E1006" i="5"/>
  <c r="E1007" i="5"/>
  <c r="E1009" i="5"/>
  <c r="E1010" i="5"/>
  <c r="E1011" i="5"/>
  <c r="E1013" i="5"/>
  <c r="E1014" i="5"/>
  <c r="E1016" i="5"/>
  <c r="E1017" i="5"/>
  <c r="E1018" i="5"/>
  <c r="E1019" i="5"/>
  <c r="E1020" i="5"/>
  <c r="E1021" i="5"/>
  <c r="E1022" i="5"/>
  <c r="E1023" i="5"/>
  <c r="E1024" i="5"/>
  <c r="E1025" i="5"/>
  <c r="E1026" i="5"/>
  <c r="E1027" i="5"/>
  <c r="E1028" i="5"/>
  <c r="E1029" i="5"/>
  <c r="E1030" i="5"/>
  <c r="E1031" i="5"/>
  <c r="E1032" i="5"/>
  <c r="E1033" i="5"/>
  <c r="E1034" i="5"/>
  <c r="E1035" i="5"/>
  <c r="E1036" i="5"/>
  <c r="E1037" i="5"/>
  <c r="E1038" i="5"/>
  <c r="E1039" i="5"/>
  <c r="E1040" i="5"/>
  <c r="E1041" i="5"/>
  <c r="E1042" i="5"/>
  <c r="E1043" i="5"/>
  <c r="E1044" i="5"/>
  <c r="E1045" i="5"/>
  <c r="E1046" i="5"/>
  <c r="E1047" i="5"/>
  <c r="E1048" i="5"/>
  <c r="E1049" i="5"/>
  <c r="E1050" i="5"/>
  <c r="E1051" i="5"/>
  <c r="E1052" i="5"/>
  <c r="E1053" i="5"/>
  <c r="E1054" i="5"/>
  <c r="E1055" i="5"/>
  <c r="E1056" i="5"/>
  <c r="E1057" i="5"/>
  <c r="E1058" i="5"/>
  <c r="E1059" i="5"/>
  <c r="E1060" i="5"/>
  <c r="E1061" i="5"/>
  <c r="E1062" i="5"/>
  <c r="E1063" i="5"/>
  <c r="E1064" i="5"/>
  <c r="E1065" i="5"/>
  <c r="E1066" i="5"/>
  <c r="E1067" i="5"/>
  <c r="E1068" i="5"/>
  <c r="E1069" i="5"/>
  <c r="E1070" i="5"/>
  <c r="E1071" i="5"/>
  <c r="E1072" i="5"/>
  <c r="E1073" i="5"/>
  <c r="E1074" i="5"/>
  <c r="E1075" i="5"/>
  <c r="E1076" i="5"/>
  <c r="E1077" i="5"/>
  <c r="E1078" i="5"/>
  <c r="E1079" i="5"/>
  <c r="E1080" i="5"/>
  <c r="E1081" i="5"/>
  <c r="E1082" i="5"/>
  <c r="E1083" i="5"/>
  <c r="E1084" i="5"/>
  <c r="E1085" i="5"/>
  <c r="E1086" i="5"/>
  <c r="E1087" i="5"/>
  <c r="E1088" i="5"/>
  <c r="E1089" i="5"/>
  <c r="E1090" i="5"/>
  <c r="E1091" i="5"/>
  <c r="E1092" i="5"/>
  <c r="E1093" i="5"/>
  <c r="E1094" i="5"/>
  <c r="E1095" i="5"/>
  <c r="E1096" i="5"/>
  <c r="E1097" i="5"/>
  <c r="E1098" i="5"/>
  <c r="E1099" i="5"/>
  <c r="E1100" i="5"/>
  <c r="E1101" i="5"/>
  <c r="E1102" i="5"/>
  <c r="E1103" i="5"/>
  <c r="E1104" i="5"/>
  <c r="E1105" i="5"/>
  <c r="E1106" i="5"/>
  <c r="E1107" i="5"/>
  <c r="E1108" i="5"/>
  <c r="E1109" i="5"/>
  <c r="E1110" i="5"/>
  <c r="E1111" i="5"/>
  <c r="E1112" i="5"/>
  <c r="E1113" i="5"/>
  <c r="E1114" i="5"/>
  <c r="E1115" i="5"/>
  <c r="E1116" i="5"/>
  <c r="E1117" i="5"/>
  <c r="E1118" i="5"/>
  <c r="E1119" i="5"/>
  <c r="E1120" i="5"/>
  <c r="E1121" i="5"/>
  <c r="E1122" i="5"/>
  <c r="E1123" i="5"/>
  <c r="E1124" i="5"/>
  <c r="E1125" i="5"/>
  <c r="E1126" i="5"/>
  <c r="E1127" i="5"/>
  <c r="E1128" i="5"/>
  <c r="E1129" i="5"/>
  <c r="E1130" i="5"/>
  <c r="E1131" i="5"/>
  <c r="E1132" i="5"/>
  <c r="E1133" i="5"/>
  <c r="E1134" i="5"/>
  <c r="E1135" i="5"/>
  <c r="E1136" i="5"/>
  <c r="E1137" i="5"/>
  <c r="E1138" i="5"/>
  <c r="E1139" i="5"/>
  <c r="E1140" i="5"/>
  <c r="E1141" i="5"/>
  <c r="E1142" i="5"/>
  <c r="E1143" i="5"/>
  <c r="E1144" i="5"/>
  <c r="E1145" i="5"/>
  <c r="E1146" i="5"/>
  <c r="E1147" i="5"/>
  <c r="E1148" i="5"/>
  <c r="E1149" i="5"/>
  <c r="E1150" i="5"/>
  <c r="E1151" i="5"/>
  <c r="E1152" i="5"/>
  <c r="E1153" i="5"/>
  <c r="E1154" i="5"/>
  <c r="E1155" i="5"/>
  <c r="E1156" i="5"/>
  <c r="E1157" i="5"/>
  <c r="E1158" i="5"/>
  <c r="E1159" i="5"/>
  <c r="E1160" i="5"/>
  <c r="E1161" i="5"/>
  <c r="E1162" i="5"/>
  <c r="E1163" i="5"/>
  <c r="E1164" i="5"/>
  <c r="E1165" i="5"/>
  <c r="E1166" i="5"/>
  <c r="E1167" i="5"/>
  <c r="E1168" i="5"/>
  <c r="E1169" i="5"/>
  <c r="E1170" i="5"/>
  <c r="E1171" i="5"/>
  <c r="E1172" i="5"/>
  <c r="E1173" i="5"/>
  <c r="E1174" i="5"/>
  <c r="E1175" i="5"/>
  <c r="E1176" i="5"/>
  <c r="E1177" i="5"/>
  <c r="E1178" i="5"/>
  <c r="E1179" i="5"/>
  <c r="E1180" i="5"/>
  <c r="E1181" i="5"/>
  <c r="E1182" i="5"/>
  <c r="E1183" i="5"/>
  <c r="E1184" i="5"/>
  <c r="E1185" i="5"/>
  <c r="E1186" i="5"/>
  <c r="E1187" i="5"/>
  <c r="E1188" i="5"/>
  <c r="E1189" i="5"/>
  <c r="E1190" i="5"/>
  <c r="E1191" i="5"/>
  <c r="E1192" i="5"/>
  <c r="E1193" i="5"/>
  <c r="E1194" i="5"/>
  <c r="E1195" i="5"/>
  <c r="E1196" i="5"/>
  <c r="E1197" i="5"/>
  <c r="E1198" i="5"/>
  <c r="E1199" i="5"/>
  <c r="E1200" i="5"/>
  <c r="E1201" i="5"/>
  <c r="E1202" i="5"/>
  <c r="E1203" i="5"/>
  <c r="E1204" i="5"/>
  <c r="E1205" i="5"/>
  <c r="E1206" i="5"/>
  <c r="E1207" i="5"/>
  <c r="E1208" i="5"/>
  <c r="E1209" i="5"/>
  <c r="E1210" i="5"/>
  <c r="E1211" i="5"/>
  <c r="E1212" i="5"/>
  <c r="E1213" i="5"/>
  <c r="E1214" i="5"/>
  <c r="E1215" i="5"/>
  <c r="E1216" i="5"/>
  <c r="E1217" i="5"/>
  <c r="E1218" i="5"/>
  <c r="E1219" i="5"/>
  <c r="E1220" i="5"/>
  <c r="E1221" i="5"/>
  <c r="E1222" i="5"/>
  <c r="E1223" i="5"/>
  <c r="E1224" i="5"/>
  <c r="E1225" i="5"/>
  <c r="E1226" i="5"/>
  <c r="E1227" i="5"/>
  <c r="E1228" i="5"/>
  <c r="E1229" i="5"/>
  <c r="E1230" i="5"/>
  <c r="E1231" i="5"/>
  <c r="E1232" i="5"/>
  <c r="E1233" i="5"/>
  <c r="E1234" i="5"/>
  <c r="E1235" i="5"/>
  <c r="E1236" i="5"/>
  <c r="E1237" i="5"/>
  <c r="E1238" i="5"/>
  <c r="E1239" i="5"/>
  <c r="E1240" i="5"/>
  <c r="E1241" i="5"/>
  <c r="E1242" i="5"/>
  <c r="E1243" i="5"/>
  <c r="E1244" i="5"/>
  <c r="E1245" i="5"/>
  <c r="E1246" i="5"/>
  <c r="E1247" i="5"/>
  <c r="E1248" i="5"/>
  <c r="E1249" i="5"/>
  <c r="E1250" i="5"/>
  <c r="E1251" i="5"/>
  <c r="E1252" i="5"/>
  <c r="E1253" i="5"/>
  <c r="E1254" i="5"/>
  <c r="E1255" i="5"/>
  <c r="E1256" i="5"/>
  <c r="E1257" i="5"/>
  <c r="E1258" i="5"/>
  <c r="E1259" i="5"/>
  <c r="E1260" i="5"/>
  <c r="E1261" i="5"/>
  <c r="E1262" i="5"/>
  <c r="E1263" i="5"/>
  <c r="E1264" i="5"/>
  <c r="E1265" i="5"/>
  <c r="E1266" i="5"/>
  <c r="E1267" i="5"/>
  <c r="E1268" i="5"/>
  <c r="E1269" i="5"/>
  <c r="E1270" i="5"/>
  <c r="E1271" i="5"/>
  <c r="E1272" i="5"/>
  <c r="E1273" i="5"/>
  <c r="E1274" i="5"/>
  <c r="E1275" i="5"/>
  <c r="E1276" i="5"/>
  <c r="E1277" i="5"/>
  <c r="E1278" i="5"/>
  <c r="E1279" i="5"/>
  <c r="E1280" i="5"/>
  <c r="E1281" i="5"/>
  <c r="E1282" i="5"/>
  <c r="E1283" i="5"/>
  <c r="E1284" i="5"/>
  <c r="E1285" i="5"/>
  <c r="E1286" i="5"/>
  <c r="E1287" i="5"/>
  <c r="E1288" i="5"/>
  <c r="E1289" i="5"/>
  <c r="E1290" i="5"/>
  <c r="E1291" i="5"/>
  <c r="E1292" i="5"/>
  <c r="E1293" i="5"/>
  <c r="E1294" i="5"/>
  <c r="E1295" i="5"/>
  <c r="E1296" i="5"/>
  <c r="E1297" i="5"/>
  <c r="E1298" i="5"/>
  <c r="E1299" i="5"/>
  <c r="E1300" i="5"/>
  <c r="E1301" i="5"/>
  <c r="E1302" i="5"/>
  <c r="E1303" i="5"/>
  <c r="E1304" i="5"/>
  <c r="E1305" i="5"/>
  <c r="E1306" i="5"/>
  <c r="E1307" i="5"/>
  <c r="E1308" i="5"/>
  <c r="E1309" i="5"/>
  <c r="E1310" i="5"/>
  <c r="E1311" i="5"/>
  <c r="E1312" i="5"/>
  <c r="E1313" i="5"/>
  <c r="E1314" i="5"/>
  <c r="E1315" i="5"/>
  <c r="E1316" i="5"/>
  <c r="E1317" i="5"/>
  <c r="E1318" i="5"/>
  <c r="E1319" i="5"/>
  <c r="E1320" i="5"/>
  <c r="E1321" i="5"/>
  <c r="E1322" i="5"/>
  <c r="E1323" i="5"/>
  <c r="E1324" i="5"/>
  <c r="E1325" i="5"/>
  <c r="E1326" i="5"/>
  <c r="E1327" i="5"/>
  <c r="E1328" i="5"/>
  <c r="E1329" i="5"/>
  <c r="E1330" i="5"/>
  <c r="E1331" i="5"/>
  <c r="E1332" i="5"/>
  <c r="E1333" i="5"/>
  <c r="E1334" i="5"/>
  <c r="E1335" i="5"/>
  <c r="E1336" i="5"/>
  <c r="E1337" i="5"/>
  <c r="E1338" i="5"/>
  <c r="E1339" i="5"/>
  <c r="E1340" i="5"/>
  <c r="E1341" i="5"/>
  <c r="E1342" i="5"/>
  <c r="E1343" i="5"/>
  <c r="E1344" i="5"/>
  <c r="E1345" i="5"/>
  <c r="E1346" i="5"/>
  <c r="E1347" i="5"/>
  <c r="E1348" i="5"/>
  <c r="E1349" i="5"/>
  <c r="E1350" i="5"/>
  <c r="E1351" i="5"/>
  <c r="E1352" i="5"/>
  <c r="E1353" i="5"/>
  <c r="E1354" i="5"/>
  <c r="E1355" i="5"/>
  <c r="E1356" i="5"/>
  <c r="E1357" i="5"/>
  <c r="E1358" i="5"/>
  <c r="E1359" i="5"/>
  <c r="E1360" i="5"/>
  <c r="E1361" i="5"/>
  <c r="E1362" i="5"/>
  <c r="E1363" i="5"/>
  <c r="E1364" i="5"/>
  <c r="E1365" i="5"/>
  <c r="E1366" i="5"/>
  <c r="E1367" i="5"/>
  <c r="E1368" i="5"/>
  <c r="E1369" i="5"/>
  <c r="E1370" i="5"/>
  <c r="E1371" i="5"/>
  <c r="E1372" i="5"/>
  <c r="E1373" i="5"/>
  <c r="E1374" i="5"/>
  <c r="E1375" i="5"/>
  <c r="E1376" i="5"/>
  <c r="E1377" i="5"/>
  <c r="E1378" i="5"/>
  <c r="E1379" i="5"/>
  <c r="E1380" i="5"/>
  <c r="E1381" i="5"/>
  <c r="E1382" i="5"/>
  <c r="E1383" i="5"/>
  <c r="E1384" i="5"/>
  <c r="E1385" i="5"/>
  <c r="E1386" i="5"/>
  <c r="E1387" i="5"/>
  <c r="E1388" i="5"/>
  <c r="E1389" i="5"/>
  <c r="E1390" i="5"/>
  <c r="E1391" i="5"/>
  <c r="E1392" i="5"/>
  <c r="E1393" i="5"/>
  <c r="E1394" i="5"/>
  <c r="E1395" i="5"/>
  <c r="E1396" i="5"/>
  <c r="E1397" i="5"/>
  <c r="E1398" i="5"/>
  <c r="E1399" i="5"/>
  <c r="E1400" i="5"/>
  <c r="E1401" i="5"/>
  <c r="E1402" i="5"/>
  <c r="E1403" i="5"/>
  <c r="E1404" i="5"/>
  <c r="E1405" i="5"/>
  <c r="E1406" i="5"/>
  <c r="E1407" i="5"/>
  <c r="E1408" i="5"/>
  <c r="E1409" i="5"/>
  <c r="E1410" i="5"/>
  <c r="E1411" i="5"/>
  <c r="E1412" i="5"/>
  <c r="E1413" i="5"/>
  <c r="E1414" i="5"/>
  <c r="E1415" i="5"/>
  <c r="E1416" i="5"/>
  <c r="E1417" i="5"/>
  <c r="E1418" i="5"/>
  <c r="E1419" i="5"/>
  <c r="E1420" i="5"/>
  <c r="E1421" i="5"/>
  <c r="E1422" i="5"/>
  <c r="E1423" i="5"/>
  <c r="E1424" i="5"/>
  <c r="E1425" i="5"/>
  <c r="E1426" i="5"/>
  <c r="E1427" i="5"/>
  <c r="E1428" i="5"/>
  <c r="E1429" i="5"/>
  <c r="E1430" i="5"/>
  <c r="E1431" i="5"/>
  <c r="E1432" i="5"/>
  <c r="E1433" i="5"/>
  <c r="E1434" i="5"/>
  <c r="E1435" i="5"/>
  <c r="E1436" i="5"/>
  <c r="E1437" i="5"/>
  <c r="E1438" i="5"/>
  <c r="E1439" i="5"/>
  <c r="E1440" i="5"/>
  <c r="E1441" i="5"/>
  <c r="E1442" i="5"/>
  <c r="E1443" i="5"/>
  <c r="E1444" i="5"/>
  <c r="E1445" i="5"/>
  <c r="E1446" i="5"/>
  <c r="E1447" i="5"/>
  <c r="E1448" i="5"/>
  <c r="E1449" i="5"/>
  <c r="E1450" i="5"/>
  <c r="E1451" i="5"/>
  <c r="E1452" i="5"/>
  <c r="E1453" i="5"/>
  <c r="E1454" i="5"/>
  <c r="E1455" i="5"/>
  <c r="E1456" i="5"/>
  <c r="E1457" i="5"/>
  <c r="E1458" i="5"/>
  <c r="E1459" i="5"/>
  <c r="E1460" i="5"/>
  <c r="E1461" i="5"/>
  <c r="E1462" i="5"/>
  <c r="E1463" i="5"/>
  <c r="E1464" i="5"/>
  <c r="E1465" i="5"/>
  <c r="E1466" i="5"/>
  <c r="E1467" i="5"/>
  <c r="E1468" i="5"/>
  <c r="E1469" i="5"/>
  <c r="E1470" i="5"/>
  <c r="E1471" i="5"/>
  <c r="E1472" i="5"/>
  <c r="E1473" i="5"/>
  <c r="E1474" i="5"/>
  <c r="E1475" i="5"/>
  <c r="E1476" i="5"/>
  <c r="E1477" i="5"/>
  <c r="E1478" i="5"/>
  <c r="E1479" i="5"/>
  <c r="E1480" i="5"/>
  <c r="E1481" i="5"/>
  <c r="E1482" i="5"/>
  <c r="E1483" i="5"/>
  <c r="E1484" i="5"/>
  <c r="E1485" i="5"/>
  <c r="E1486" i="5"/>
  <c r="E1487" i="5"/>
  <c r="E1488" i="5"/>
  <c r="E1489" i="5"/>
  <c r="E1490" i="5"/>
  <c r="E1491" i="5"/>
  <c r="E1492" i="5"/>
  <c r="E1493" i="5"/>
  <c r="E1494" i="5"/>
  <c r="E1495" i="5"/>
  <c r="E1496" i="5"/>
  <c r="E1497" i="5"/>
  <c r="E1498" i="5"/>
  <c r="E1499" i="5"/>
  <c r="E1500" i="5"/>
  <c r="E1501" i="5"/>
  <c r="E1502" i="5"/>
  <c r="E1503" i="5"/>
  <c r="E1504" i="5"/>
  <c r="E1505" i="5"/>
  <c r="E1506" i="5"/>
  <c r="E1507" i="5"/>
  <c r="E1508" i="5"/>
  <c r="E1509" i="5"/>
  <c r="E1510" i="5"/>
  <c r="E1511" i="5"/>
  <c r="E1512" i="5"/>
  <c r="E1513" i="5"/>
  <c r="E1514" i="5"/>
  <c r="E1515" i="5"/>
  <c r="E1516" i="5"/>
  <c r="E1517" i="5"/>
  <c r="E1518" i="5"/>
  <c r="E1519" i="5"/>
  <c r="E1520" i="5"/>
  <c r="E1521" i="5"/>
  <c r="E1522" i="5"/>
  <c r="E1523" i="5"/>
  <c r="E1524" i="5"/>
  <c r="E1525" i="5"/>
  <c r="E1526" i="5"/>
  <c r="E1527" i="5"/>
  <c r="E1528" i="5"/>
  <c r="E1529" i="5"/>
  <c r="E1530" i="5"/>
  <c r="E1531" i="5"/>
  <c r="E1532" i="5"/>
  <c r="E1533" i="5"/>
  <c r="E1534" i="5"/>
  <c r="E1535" i="5"/>
  <c r="E1536" i="5"/>
  <c r="E1537" i="5"/>
  <c r="E1538" i="5"/>
  <c r="E1539" i="5"/>
  <c r="E1540" i="5"/>
  <c r="E1541" i="5"/>
  <c r="E1542" i="5"/>
  <c r="E1543" i="5"/>
  <c r="E1544" i="5"/>
  <c r="E1545" i="5"/>
  <c r="E1546" i="5"/>
  <c r="E1547" i="5"/>
  <c r="E1548" i="5"/>
  <c r="E1549" i="5"/>
  <c r="E1550" i="5"/>
  <c r="E1551" i="5"/>
  <c r="E1552" i="5"/>
  <c r="E1553" i="5"/>
  <c r="E1554" i="5"/>
  <c r="E1555" i="5"/>
  <c r="E1556" i="5"/>
  <c r="E1557" i="5"/>
  <c r="E1558" i="5"/>
  <c r="E1559" i="5"/>
  <c r="E1560" i="5"/>
  <c r="E1561" i="5"/>
  <c r="E1562" i="5"/>
  <c r="E1563" i="5"/>
  <c r="E1564" i="5"/>
  <c r="E1565" i="5"/>
  <c r="E1566" i="5"/>
  <c r="E1567" i="5"/>
  <c r="E1568" i="5"/>
  <c r="E1569" i="5"/>
  <c r="E1570" i="5"/>
  <c r="E1571" i="5"/>
  <c r="E1572" i="5"/>
  <c r="E1573" i="5"/>
  <c r="E1574" i="5"/>
  <c r="E1575" i="5"/>
  <c r="E1576" i="5"/>
  <c r="E1577" i="5"/>
  <c r="E1578" i="5"/>
  <c r="E1579" i="5"/>
  <c r="E1580" i="5"/>
  <c r="E1581" i="5"/>
  <c r="E1582" i="5"/>
  <c r="E1583" i="5"/>
  <c r="E1584" i="5"/>
  <c r="E1585" i="5"/>
  <c r="E1586" i="5"/>
  <c r="E1587" i="5"/>
  <c r="E1588" i="5"/>
  <c r="E1589" i="5"/>
  <c r="E1590" i="5"/>
  <c r="E1591" i="5"/>
  <c r="E1592" i="5"/>
  <c r="E1593" i="5"/>
  <c r="E1594" i="5"/>
  <c r="E1595" i="5"/>
  <c r="E1596" i="5"/>
  <c r="E1597" i="5"/>
  <c r="E1598" i="5"/>
  <c r="E1599" i="5"/>
  <c r="E1600" i="5"/>
  <c r="E1601" i="5"/>
  <c r="E1602" i="5"/>
  <c r="E1603" i="5"/>
  <c r="E1604" i="5"/>
  <c r="E1605" i="5"/>
  <c r="E1606" i="5"/>
  <c r="E1607" i="5"/>
  <c r="E1608" i="5"/>
  <c r="E1609" i="5"/>
  <c r="E1610" i="5"/>
  <c r="E1611" i="5"/>
  <c r="E1612" i="5"/>
  <c r="E1613" i="5"/>
  <c r="E1614" i="5"/>
  <c r="E1615" i="5"/>
  <c r="E1616" i="5"/>
  <c r="E1617" i="5"/>
  <c r="E1618" i="5"/>
  <c r="E1619" i="5"/>
  <c r="E1620" i="5"/>
  <c r="E1621" i="5"/>
  <c r="E1622" i="5"/>
  <c r="E1623" i="5"/>
  <c r="E1624" i="5"/>
  <c r="E1625" i="5"/>
  <c r="E1626" i="5"/>
  <c r="E1627" i="5"/>
  <c r="E1628" i="5"/>
  <c r="E1629" i="5"/>
  <c r="E1630" i="5"/>
  <c r="E1631" i="5"/>
  <c r="E1632" i="5"/>
  <c r="E1633" i="5"/>
  <c r="E1634" i="5"/>
  <c r="E1635" i="5"/>
  <c r="E1636" i="5"/>
  <c r="E1637" i="5"/>
  <c r="E1638" i="5"/>
  <c r="E1639" i="5"/>
  <c r="E1640" i="5"/>
  <c r="E1641" i="5"/>
  <c r="E1642" i="5"/>
  <c r="E1643" i="5"/>
  <c r="E1644" i="5"/>
  <c r="E1645" i="5"/>
  <c r="E1646" i="5"/>
  <c r="E1647" i="5"/>
  <c r="E1648" i="5"/>
  <c r="E1649" i="5"/>
  <c r="E1650" i="5"/>
  <c r="E1651" i="5"/>
  <c r="E1652" i="5"/>
  <c r="E1653" i="5"/>
  <c r="E1654" i="5"/>
  <c r="E1655" i="5"/>
  <c r="E1656" i="5"/>
  <c r="E1657" i="5"/>
  <c r="E1658" i="5"/>
  <c r="E1659" i="5"/>
  <c r="E1660" i="5"/>
  <c r="E1661" i="5"/>
  <c r="E1662" i="5"/>
  <c r="E1663" i="5"/>
  <c r="E1664" i="5"/>
  <c r="E1665" i="5"/>
  <c r="E1666" i="5"/>
  <c r="E1667" i="5"/>
  <c r="E1668" i="5"/>
  <c r="E1669" i="5"/>
  <c r="E1670" i="5"/>
  <c r="E1671" i="5"/>
  <c r="E1672" i="5"/>
  <c r="E1673" i="5"/>
  <c r="E1674" i="5"/>
  <c r="E1675" i="5"/>
  <c r="E1676" i="5"/>
  <c r="E1677" i="5"/>
  <c r="E1678" i="5"/>
  <c r="E1679" i="5"/>
  <c r="E1680" i="5"/>
  <c r="E1681" i="5"/>
  <c r="E1682" i="5"/>
  <c r="E1683" i="5"/>
  <c r="E1684" i="5"/>
  <c r="E1685" i="5"/>
  <c r="E1686" i="5"/>
  <c r="E1687" i="5"/>
  <c r="E1688" i="5"/>
  <c r="E1689" i="5"/>
  <c r="E1690" i="5"/>
  <c r="E1691" i="5"/>
  <c r="E1692" i="5"/>
  <c r="E1693" i="5"/>
  <c r="E1694" i="5"/>
  <c r="E1695" i="5"/>
  <c r="E1696" i="5"/>
  <c r="E1697" i="5"/>
  <c r="E1698" i="5"/>
  <c r="E1699" i="5"/>
  <c r="E1700" i="5"/>
  <c r="E1701" i="5"/>
  <c r="E1702" i="5"/>
  <c r="E1703" i="5"/>
  <c r="E1704" i="5"/>
  <c r="E1705" i="5"/>
  <c r="E1706" i="5"/>
  <c r="E1707" i="5"/>
  <c r="E1708" i="5"/>
  <c r="E1709" i="5"/>
  <c r="E1710" i="5"/>
  <c r="E1711" i="5"/>
  <c r="E1712" i="5"/>
  <c r="E1713" i="5"/>
  <c r="E1714" i="5"/>
  <c r="E1715" i="5"/>
  <c r="E1716" i="5"/>
  <c r="E1717" i="5"/>
  <c r="E1718" i="5"/>
  <c r="E1719" i="5"/>
  <c r="E1720" i="5"/>
  <c r="E1721" i="5"/>
  <c r="E1722" i="5"/>
  <c r="E1723" i="5"/>
  <c r="E1724" i="5"/>
  <c r="E1725" i="5"/>
  <c r="E1726" i="5"/>
  <c r="E1727" i="5"/>
  <c r="E1728" i="5"/>
  <c r="E1729" i="5"/>
  <c r="E1730" i="5"/>
  <c r="E1731" i="5"/>
  <c r="E1732" i="5"/>
  <c r="E1733" i="5"/>
  <c r="E1734" i="5"/>
  <c r="E1735" i="5"/>
  <c r="E1736" i="5"/>
  <c r="E1737" i="5"/>
  <c r="E1738" i="5"/>
  <c r="E1739" i="5"/>
  <c r="E1740" i="5"/>
  <c r="E1741" i="5"/>
  <c r="E1742" i="5"/>
  <c r="E1743" i="5"/>
  <c r="E1744" i="5"/>
  <c r="E1745" i="5"/>
  <c r="E1746" i="5"/>
  <c r="E1747" i="5"/>
  <c r="E1748" i="5"/>
  <c r="E1749" i="5"/>
  <c r="E1750" i="5"/>
  <c r="E1751" i="5"/>
  <c r="E1752" i="5"/>
  <c r="E1753" i="5"/>
  <c r="E1754" i="5"/>
  <c r="E1755" i="5"/>
  <c r="E1756" i="5"/>
  <c r="E1757" i="5"/>
  <c r="E1758" i="5"/>
  <c r="E1759" i="5"/>
  <c r="E1760" i="5"/>
  <c r="E1761" i="5"/>
  <c r="E1762" i="5"/>
  <c r="E1763" i="5"/>
  <c r="E1764" i="5"/>
  <c r="E1765" i="5"/>
  <c r="E1766" i="5"/>
  <c r="E1767" i="5"/>
  <c r="E1768" i="5"/>
  <c r="E1769" i="5"/>
  <c r="E1770" i="5"/>
  <c r="E1771" i="5"/>
  <c r="E1772" i="5"/>
  <c r="E1773" i="5"/>
  <c r="E1774" i="5"/>
  <c r="E1775" i="5"/>
  <c r="E1776" i="5"/>
  <c r="E1777" i="5"/>
  <c r="E1778" i="5"/>
  <c r="E1779" i="5"/>
  <c r="E1780" i="5"/>
  <c r="E1781" i="5"/>
  <c r="E1782" i="5"/>
  <c r="E1783" i="5"/>
  <c r="E1784" i="5"/>
  <c r="E1785" i="5"/>
  <c r="E1786" i="5"/>
  <c r="E1787" i="5"/>
  <c r="E1788" i="5"/>
  <c r="E1789" i="5"/>
  <c r="E1790" i="5"/>
  <c r="E1791" i="5"/>
  <c r="E1792" i="5"/>
  <c r="E1793" i="5"/>
  <c r="E1794" i="5"/>
  <c r="E1795" i="5"/>
  <c r="E1796" i="5"/>
  <c r="E1797" i="5"/>
  <c r="E1798" i="5"/>
  <c r="E1799" i="5"/>
  <c r="E1800" i="5"/>
  <c r="E1801" i="5"/>
  <c r="E1802" i="5"/>
  <c r="E1803" i="5"/>
  <c r="E1804" i="5"/>
  <c r="E1805" i="5"/>
  <c r="E1806" i="5"/>
  <c r="E1807" i="5"/>
  <c r="E1808" i="5"/>
  <c r="E1809" i="5"/>
  <c r="E1810" i="5"/>
  <c r="E1811" i="5"/>
  <c r="E1812" i="5"/>
  <c r="E1813" i="5"/>
  <c r="E1814" i="5"/>
  <c r="E1815" i="5"/>
  <c r="E1816" i="5"/>
  <c r="E1817" i="5"/>
  <c r="E1818" i="5"/>
  <c r="E1819" i="5"/>
  <c r="E1820" i="5"/>
  <c r="E1821" i="5"/>
  <c r="E1822" i="5"/>
  <c r="E1823" i="5"/>
  <c r="E1824" i="5"/>
  <c r="E1825" i="5"/>
  <c r="E1826" i="5"/>
  <c r="E1827" i="5"/>
  <c r="E1828" i="5"/>
  <c r="E1829" i="5"/>
  <c r="E1830" i="5"/>
  <c r="E1831" i="5"/>
  <c r="E1832" i="5"/>
  <c r="E1833" i="5"/>
  <c r="E1834" i="5"/>
  <c r="E1835" i="5"/>
  <c r="E1836" i="5"/>
  <c r="E1837" i="5"/>
  <c r="E1838" i="5"/>
  <c r="E1839" i="5"/>
  <c r="E1840" i="5"/>
  <c r="E1841" i="5"/>
  <c r="E1842" i="5"/>
  <c r="E1843" i="5"/>
  <c r="E1844" i="5"/>
  <c r="E1845" i="5"/>
  <c r="E1846" i="5"/>
  <c r="E1847" i="5"/>
  <c r="E1848" i="5"/>
  <c r="E1849" i="5"/>
  <c r="E1850" i="5"/>
  <c r="E1851" i="5"/>
  <c r="E1852" i="5"/>
  <c r="E1853" i="5"/>
  <c r="E1854" i="5"/>
  <c r="E1855" i="5"/>
  <c r="E1856" i="5"/>
  <c r="E1857" i="5"/>
  <c r="E1858" i="5"/>
  <c r="E1859" i="5"/>
  <c r="E1860" i="5"/>
  <c r="E1861" i="5"/>
  <c r="E1862" i="5"/>
  <c r="E1863" i="5"/>
  <c r="E1864" i="5"/>
  <c r="E1865" i="5"/>
  <c r="E1866" i="5"/>
  <c r="E1867" i="5"/>
  <c r="E1868" i="5"/>
  <c r="E1869" i="5"/>
  <c r="E1870" i="5"/>
  <c r="E1871" i="5"/>
  <c r="E1872" i="5"/>
  <c r="E1873" i="5"/>
  <c r="E1874" i="5"/>
  <c r="E1875" i="5"/>
  <c r="E1876" i="5"/>
  <c r="E1877" i="5"/>
  <c r="E1878" i="5"/>
  <c r="E1879" i="5"/>
  <c r="E1880" i="5"/>
  <c r="E1881" i="5"/>
  <c r="E1882" i="5"/>
  <c r="E1883" i="5"/>
  <c r="E1884" i="5"/>
  <c r="E1885" i="5"/>
  <c r="E1886" i="5"/>
  <c r="E1887" i="5"/>
  <c r="E1888" i="5"/>
  <c r="E1889" i="5"/>
  <c r="E1890" i="5"/>
  <c r="E1891" i="5"/>
  <c r="E1892" i="5"/>
  <c r="E1893" i="5"/>
  <c r="E1894" i="5"/>
  <c r="E1895" i="5"/>
  <c r="E1896" i="5"/>
  <c r="E1897" i="5"/>
  <c r="E1898" i="5"/>
  <c r="E1899" i="5"/>
  <c r="E1900" i="5"/>
  <c r="E1901" i="5"/>
  <c r="E1902" i="5"/>
  <c r="E1903" i="5"/>
  <c r="E1904" i="5"/>
  <c r="E1905" i="5"/>
  <c r="E1906" i="5"/>
  <c r="E1907" i="5"/>
  <c r="E1908" i="5"/>
  <c r="E1909" i="5"/>
  <c r="E1910" i="5"/>
  <c r="E1911" i="5"/>
  <c r="E1912" i="5"/>
  <c r="E1913" i="5"/>
  <c r="E1914" i="5"/>
  <c r="E1915" i="5"/>
  <c r="E1916" i="5"/>
  <c r="E1917" i="5"/>
  <c r="E1918" i="5"/>
  <c r="E1919" i="5"/>
  <c r="E1920" i="5"/>
  <c r="E1921" i="5"/>
  <c r="E1922" i="5"/>
  <c r="E1923" i="5"/>
  <c r="E1924" i="5"/>
  <c r="E1925" i="5"/>
  <c r="E1926" i="5"/>
  <c r="E1927" i="5"/>
  <c r="E1928" i="5"/>
  <c r="E1929" i="5"/>
  <c r="E1930" i="5"/>
  <c r="E1931" i="5"/>
  <c r="E1932" i="5"/>
  <c r="E1933" i="5"/>
  <c r="E1934" i="5"/>
  <c r="E1935" i="5"/>
  <c r="E1936" i="5"/>
  <c r="E1937" i="5"/>
  <c r="E1938" i="5"/>
  <c r="E1939" i="5"/>
  <c r="E1940" i="5"/>
  <c r="E1941" i="5"/>
  <c r="E1942" i="5"/>
  <c r="E1943" i="5"/>
  <c r="E1944" i="5"/>
  <c r="E1945" i="5"/>
  <c r="E1946" i="5"/>
  <c r="E1947" i="5"/>
  <c r="E1948" i="5"/>
  <c r="E1949" i="5"/>
  <c r="E1950" i="5"/>
  <c r="E1951" i="5"/>
  <c r="E1952" i="5"/>
  <c r="E1953" i="5"/>
  <c r="E1954" i="5"/>
  <c r="E1955" i="5"/>
  <c r="E1956" i="5"/>
  <c r="E1957" i="5"/>
  <c r="E1958" i="5"/>
  <c r="E1959" i="5"/>
  <c r="E1960" i="5"/>
  <c r="E1961" i="5"/>
  <c r="E1962" i="5"/>
  <c r="E1963" i="5"/>
  <c r="E1964" i="5"/>
  <c r="E1965" i="5"/>
  <c r="E1966" i="5"/>
  <c r="E1967" i="5"/>
  <c r="E1968" i="5"/>
  <c r="E1969" i="5"/>
  <c r="E1970" i="5"/>
  <c r="E1971" i="5"/>
  <c r="E1972" i="5"/>
  <c r="E1973" i="5"/>
  <c r="E1974" i="5"/>
  <c r="E1975" i="5"/>
  <c r="E1976" i="5"/>
  <c r="E1977" i="5"/>
  <c r="E1978" i="5"/>
  <c r="E1979" i="5"/>
  <c r="E1980" i="5"/>
  <c r="E1981" i="5"/>
  <c r="E1982" i="5"/>
  <c r="E1983" i="5"/>
  <c r="E1984" i="5"/>
  <c r="E1985" i="5"/>
  <c r="E1986" i="5"/>
  <c r="E1987" i="5"/>
  <c r="E1988" i="5"/>
  <c r="E1989" i="5"/>
  <c r="E1990" i="5"/>
  <c r="E1991" i="5"/>
  <c r="E1992" i="5"/>
  <c r="E1993" i="5"/>
  <c r="E1994" i="5"/>
  <c r="E1995" i="5"/>
  <c r="E1996" i="5"/>
  <c r="E1997" i="5"/>
  <c r="E1998" i="5"/>
  <c r="E1999" i="5"/>
  <c r="E2000" i="5"/>
  <c r="E2001" i="5"/>
  <c r="E2002" i="5"/>
  <c r="E2003" i="5"/>
  <c r="E2004" i="5"/>
  <c r="E2005" i="5"/>
  <c r="E2006" i="5"/>
  <c r="E2007" i="5"/>
  <c r="E2008" i="5"/>
  <c r="E2009" i="5"/>
  <c r="E2010" i="5"/>
  <c r="E2011" i="5"/>
  <c r="E2012" i="5"/>
  <c r="E2013" i="5"/>
  <c r="E2014" i="5"/>
  <c r="E2015" i="5"/>
  <c r="E2016" i="5"/>
  <c r="E2017" i="5"/>
  <c r="E2018" i="5"/>
  <c r="E2019" i="5"/>
  <c r="E2020" i="5"/>
  <c r="E2021" i="5"/>
  <c r="E2022" i="5"/>
  <c r="E2023" i="5"/>
  <c r="E2024" i="5"/>
  <c r="E2025" i="5"/>
  <c r="E2026" i="5"/>
  <c r="E2027" i="5"/>
  <c r="E2028" i="5"/>
  <c r="E2029" i="5"/>
  <c r="E2030" i="5"/>
  <c r="E2031" i="5"/>
  <c r="E2032" i="5"/>
  <c r="E2033" i="5"/>
  <c r="E2034" i="5"/>
  <c r="E2035" i="5"/>
  <c r="E2036" i="5"/>
  <c r="E2037" i="5"/>
  <c r="E2038" i="5"/>
  <c r="E2039" i="5"/>
  <c r="E2040" i="5"/>
  <c r="E2041" i="5"/>
  <c r="E2042" i="5"/>
  <c r="E2043" i="5"/>
  <c r="E2044" i="5"/>
  <c r="E2045" i="5"/>
  <c r="E2046" i="5"/>
  <c r="E2047" i="5"/>
  <c r="E2048" i="5"/>
  <c r="E2049" i="5"/>
  <c r="E2050" i="5"/>
  <c r="E2051" i="5"/>
  <c r="E2052" i="5"/>
  <c r="E2053" i="5"/>
  <c r="E2054" i="5"/>
  <c r="E2055" i="5"/>
  <c r="E2056" i="5"/>
  <c r="E2057" i="5"/>
  <c r="E2058" i="5"/>
  <c r="E2059" i="5"/>
  <c r="E2060" i="5"/>
  <c r="E2061" i="5"/>
  <c r="E2062" i="5"/>
  <c r="E2063" i="5"/>
  <c r="E2064" i="5"/>
  <c r="E2065" i="5"/>
  <c r="E2066" i="5"/>
  <c r="E2067" i="5"/>
  <c r="E2068" i="5"/>
  <c r="E2069" i="5"/>
  <c r="E2070" i="5"/>
  <c r="E2071" i="5"/>
  <c r="E2072" i="5"/>
  <c r="E2073" i="5"/>
  <c r="E2074" i="5"/>
  <c r="E2075" i="5"/>
  <c r="E2076" i="5"/>
  <c r="E2077" i="5"/>
  <c r="E2078" i="5"/>
  <c r="E2079" i="5"/>
  <c r="E2080" i="5"/>
  <c r="E2081" i="5"/>
  <c r="E2082" i="5"/>
  <c r="E2083" i="5"/>
  <c r="E2084" i="5"/>
  <c r="E2085" i="5"/>
  <c r="E2086" i="5"/>
  <c r="E2087" i="5"/>
  <c r="E2088" i="5"/>
  <c r="E2089" i="5"/>
  <c r="E2090" i="5"/>
  <c r="E2091" i="5"/>
  <c r="E2092" i="5"/>
  <c r="E2093" i="5"/>
  <c r="E2094" i="5"/>
  <c r="E2095" i="5"/>
  <c r="E2096" i="5"/>
  <c r="E2097" i="5"/>
  <c r="E2098" i="5"/>
  <c r="E2099" i="5"/>
  <c r="E2100" i="5"/>
  <c r="E2101" i="5"/>
  <c r="E2102" i="5"/>
  <c r="E2103" i="5"/>
  <c r="E2104" i="5"/>
  <c r="E2105" i="5"/>
  <c r="E2106" i="5"/>
  <c r="E2107" i="5"/>
  <c r="E2108" i="5"/>
  <c r="E2109" i="5"/>
  <c r="E2110" i="5"/>
  <c r="E2111" i="5"/>
  <c r="E2112" i="5"/>
  <c r="E2113" i="5"/>
  <c r="E2114" i="5"/>
  <c r="E2115" i="5"/>
  <c r="E2116" i="5"/>
  <c r="E2117" i="5"/>
  <c r="E2118" i="5"/>
  <c r="E2119" i="5"/>
  <c r="E2120" i="5"/>
  <c r="E2121" i="5"/>
  <c r="E2122" i="5"/>
  <c r="E2123" i="5"/>
  <c r="E2124" i="5"/>
  <c r="E2125" i="5"/>
  <c r="E2126" i="5"/>
  <c r="E2127" i="5"/>
  <c r="E2128" i="5"/>
  <c r="E2129" i="5"/>
  <c r="E2130" i="5"/>
  <c r="E2131" i="5"/>
  <c r="E2132" i="5"/>
  <c r="E2133" i="5"/>
  <c r="E2134" i="5"/>
  <c r="E2135" i="5"/>
  <c r="E2136" i="5"/>
  <c r="E2137" i="5"/>
  <c r="E2138" i="5"/>
  <c r="E2139" i="5"/>
  <c r="E2140" i="5"/>
  <c r="E2141" i="5"/>
  <c r="E2142" i="5"/>
  <c r="E2143" i="5"/>
  <c r="E2144" i="5"/>
  <c r="E2145" i="5"/>
  <c r="E2146" i="5"/>
  <c r="E2147" i="5"/>
  <c r="E2148" i="5"/>
  <c r="E2149" i="5"/>
  <c r="E2150" i="5"/>
  <c r="E2151" i="5"/>
  <c r="E2152" i="5"/>
  <c r="E2153" i="5"/>
  <c r="E2154" i="5"/>
  <c r="E2155" i="5"/>
  <c r="E2156" i="5"/>
  <c r="E2157" i="5"/>
  <c r="E2158" i="5"/>
  <c r="E2159" i="5"/>
  <c r="E2160" i="5"/>
  <c r="E2161" i="5"/>
  <c r="E2162" i="5"/>
  <c r="E2163" i="5"/>
  <c r="E2164" i="5"/>
  <c r="E2165" i="5"/>
  <c r="E2166" i="5"/>
  <c r="E2167" i="5"/>
  <c r="E2168" i="5"/>
  <c r="E2169" i="5"/>
  <c r="E2170" i="5"/>
  <c r="E2171" i="5"/>
  <c r="E2172" i="5"/>
  <c r="E2173" i="5"/>
  <c r="E2174" i="5"/>
  <c r="E2175" i="5"/>
  <c r="E2176" i="5"/>
  <c r="E2177" i="5"/>
  <c r="E2178" i="5"/>
  <c r="E2179" i="5"/>
  <c r="E2180" i="5"/>
  <c r="E2181" i="5"/>
  <c r="E2182" i="5"/>
  <c r="E2183" i="5"/>
  <c r="E2184" i="5"/>
  <c r="E2185" i="5"/>
  <c r="E2186" i="5"/>
  <c r="E2187" i="5"/>
  <c r="E2188" i="5"/>
  <c r="E2189" i="5"/>
  <c r="E2190" i="5"/>
  <c r="E2191" i="5"/>
  <c r="E2192" i="5"/>
  <c r="E2193" i="5"/>
  <c r="E2194" i="5"/>
  <c r="E2195" i="5"/>
  <c r="E2196" i="5"/>
  <c r="E2197" i="5"/>
  <c r="E2198" i="5"/>
  <c r="E2199" i="5"/>
  <c r="E2200" i="5"/>
  <c r="E2201" i="5"/>
  <c r="E2202" i="5"/>
  <c r="E2203" i="5"/>
  <c r="E2204" i="5"/>
  <c r="E2205" i="5"/>
  <c r="E2206" i="5"/>
  <c r="E2207" i="5"/>
  <c r="E2208" i="5"/>
  <c r="E2209" i="5"/>
  <c r="E2210" i="5"/>
  <c r="E2211" i="5"/>
  <c r="E2212" i="5"/>
  <c r="E2213" i="5"/>
  <c r="E2214" i="5"/>
  <c r="E2215" i="5"/>
  <c r="E2216" i="5"/>
  <c r="E2217" i="5"/>
  <c r="E2218" i="5"/>
  <c r="E2219" i="5"/>
  <c r="E2220" i="5"/>
  <c r="E2221" i="5"/>
  <c r="E2222" i="5"/>
  <c r="E2223" i="5"/>
  <c r="E2224" i="5"/>
  <c r="E2225" i="5"/>
  <c r="E2226" i="5"/>
  <c r="E2227" i="5"/>
  <c r="E2228" i="5"/>
  <c r="E2229" i="5"/>
  <c r="E2230" i="5"/>
  <c r="E2231" i="5"/>
  <c r="E2232" i="5"/>
  <c r="E2233" i="5"/>
  <c r="E2234" i="5"/>
  <c r="E2235" i="5"/>
  <c r="E2236" i="5"/>
  <c r="E2237" i="5"/>
  <c r="E2238" i="5"/>
  <c r="E2239" i="5"/>
  <c r="E2240" i="5"/>
  <c r="E2241" i="5"/>
  <c r="E2242" i="5"/>
  <c r="E2243" i="5"/>
  <c r="E2244" i="5"/>
  <c r="E2245" i="5"/>
  <c r="E2246" i="5"/>
  <c r="E2247" i="5"/>
  <c r="E2248" i="5"/>
  <c r="E2249" i="5"/>
  <c r="E2250" i="5"/>
  <c r="E2251" i="5"/>
  <c r="E2252" i="5"/>
  <c r="E2253" i="5"/>
  <c r="E2254" i="5"/>
  <c r="E2255" i="5"/>
  <c r="E2256" i="5"/>
  <c r="E2257" i="5"/>
  <c r="E2258" i="5"/>
  <c r="E2259" i="5"/>
  <c r="E2260" i="5"/>
  <c r="E2261" i="5"/>
  <c r="E2262" i="5"/>
  <c r="E2263" i="5"/>
  <c r="E2264" i="5"/>
  <c r="E2265" i="5"/>
  <c r="E2266" i="5"/>
  <c r="E2267" i="5"/>
  <c r="E2268" i="5"/>
  <c r="E2269" i="5"/>
  <c r="E2270" i="5"/>
  <c r="E2271" i="5"/>
  <c r="E2272" i="5"/>
  <c r="E2273" i="5"/>
  <c r="E2274" i="5"/>
  <c r="E2275" i="5"/>
  <c r="E2276" i="5"/>
  <c r="E2277" i="5"/>
  <c r="E2278" i="5"/>
  <c r="E2279" i="5"/>
  <c r="E2280" i="5"/>
  <c r="E2281" i="5"/>
  <c r="E2282" i="5"/>
  <c r="E2283" i="5"/>
  <c r="E2284" i="5"/>
  <c r="E2285" i="5"/>
  <c r="E2286" i="5"/>
  <c r="E2287" i="5"/>
  <c r="E2288" i="5"/>
  <c r="E2289" i="5"/>
  <c r="E2290" i="5"/>
  <c r="E2291" i="5"/>
  <c r="E2292" i="5"/>
  <c r="E2293" i="5"/>
  <c r="E2294" i="5"/>
  <c r="E2295" i="5"/>
  <c r="E2296" i="5"/>
  <c r="E2297" i="5"/>
  <c r="E2298" i="5"/>
  <c r="E2299" i="5"/>
  <c r="E2300" i="5"/>
  <c r="E2301" i="5"/>
  <c r="E2302" i="5"/>
  <c r="E2303" i="5"/>
  <c r="E2304" i="5"/>
  <c r="E2305" i="5"/>
  <c r="E2306" i="5"/>
  <c r="E2307" i="5"/>
  <c r="E2308" i="5"/>
  <c r="E2309" i="5"/>
  <c r="E2310" i="5"/>
  <c r="E2311" i="5"/>
  <c r="E2312" i="5"/>
  <c r="E2313" i="5"/>
  <c r="E2314" i="5"/>
  <c r="E2315" i="5"/>
  <c r="E2316" i="5"/>
  <c r="E2317" i="5"/>
  <c r="E2318" i="5"/>
  <c r="E2319" i="5"/>
  <c r="E2320" i="5"/>
  <c r="E2321" i="5"/>
  <c r="E2322" i="5"/>
  <c r="E2323" i="5"/>
  <c r="E2324" i="5"/>
  <c r="E2325" i="5"/>
  <c r="E2326" i="5"/>
  <c r="E2327" i="5"/>
  <c r="E2328" i="5"/>
  <c r="E2329" i="5"/>
  <c r="E2330" i="5"/>
  <c r="E2331" i="5"/>
  <c r="E2332" i="5"/>
  <c r="E2333" i="5"/>
  <c r="E2334" i="5"/>
  <c r="E2335" i="5"/>
  <c r="E2336" i="5"/>
  <c r="E2337" i="5"/>
  <c r="E2338" i="5"/>
  <c r="E2339" i="5"/>
  <c r="E2340" i="5"/>
  <c r="E2341" i="5"/>
  <c r="E2342" i="5"/>
  <c r="E2343" i="5"/>
  <c r="E2344" i="5"/>
  <c r="E2345" i="5"/>
  <c r="E2346" i="5"/>
  <c r="E2347" i="5"/>
  <c r="E2348" i="5"/>
  <c r="E2349" i="5"/>
  <c r="E2350" i="5"/>
  <c r="E2351" i="5"/>
  <c r="E2352" i="5"/>
  <c r="E2353" i="5"/>
  <c r="E2354" i="5"/>
  <c r="E2355" i="5"/>
  <c r="E2356" i="5"/>
  <c r="E2357" i="5"/>
  <c r="E2358" i="5"/>
  <c r="E2359" i="5"/>
  <c r="E2360" i="5"/>
  <c r="E2361" i="5"/>
  <c r="E2362" i="5"/>
  <c r="E2363" i="5"/>
  <c r="E2364" i="5"/>
  <c r="E2365" i="5"/>
  <c r="E2366" i="5"/>
  <c r="E2367" i="5"/>
  <c r="E2368" i="5"/>
  <c r="E2369" i="5"/>
  <c r="E2370" i="5"/>
  <c r="E2371" i="5"/>
  <c r="E2372" i="5"/>
  <c r="E2373" i="5"/>
  <c r="E2374" i="5"/>
  <c r="E2375" i="5"/>
  <c r="E2376" i="5"/>
  <c r="E2377" i="5"/>
  <c r="E2378" i="5"/>
  <c r="E2379" i="5"/>
  <c r="E2380" i="5"/>
  <c r="E2381" i="5"/>
  <c r="E2382" i="5"/>
  <c r="E2383" i="5"/>
  <c r="E2384" i="5"/>
  <c r="E2385" i="5"/>
  <c r="E2386" i="5"/>
  <c r="E2387" i="5"/>
  <c r="E2388" i="5"/>
  <c r="E2389" i="5"/>
  <c r="E2390" i="5"/>
  <c r="E2391" i="5"/>
  <c r="E2392" i="5"/>
  <c r="E2393" i="5"/>
  <c r="E2394" i="5"/>
  <c r="E2395" i="5"/>
  <c r="E2396" i="5"/>
  <c r="E2397" i="5"/>
  <c r="E2398" i="5"/>
  <c r="E2399" i="5"/>
  <c r="E2400" i="5"/>
  <c r="E2401" i="5"/>
  <c r="E2402" i="5"/>
  <c r="E2403" i="5"/>
  <c r="E2404" i="5"/>
  <c r="E2405" i="5"/>
  <c r="E2406" i="5"/>
  <c r="E2407" i="5"/>
  <c r="E2408" i="5"/>
  <c r="E2409" i="5"/>
  <c r="E2410" i="5"/>
  <c r="E2411" i="5"/>
  <c r="E2412" i="5"/>
  <c r="E2413" i="5"/>
  <c r="E2414" i="5"/>
  <c r="E2415" i="5"/>
  <c r="E2416" i="5"/>
  <c r="E2417" i="5"/>
  <c r="E2418" i="5"/>
  <c r="E2419" i="5"/>
  <c r="E2420" i="5"/>
  <c r="E2421" i="5"/>
  <c r="E2422" i="5"/>
  <c r="E2423" i="5"/>
  <c r="E2424" i="5"/>
  <c r="E2425" i="5"/>
  <c r="E2426" i="5"/>
  <c r="E2427" i="5"/>
  <c r="E2428" i="5"/>
  <c r="E2429" i="5"/>
  <c r="E2430" i="5"/>
  <c r="E2431" i="5"/>
  <c r="E2432" i="5"/>
  <c r="E2433" i="5"/>
  <c r="E2434" i="5"/>
  <c r="E2435" i="5"/>
  <c r="E2436" i="5"/>
  <c r="E2437" i="5"/>
  <c r="E2438" i="5"/>
  <c r="E2439" i="5"/>
  <c r="E2440" i="5"/>
  <c r="E2441" i="5"/>
  <c r="E2442" i="5"/>
  <c r="E2443" i="5"/>
  <c r="E2444" i="5"/>
  <c r="E2445" i="5"/>
  <c r="E2446" i="5"/>
  <c r="E2447" i="5"/>
  <c r="E2448" i="5"/>
  <c r="E2449" i="5"/>
  <c r="E2450" i="5"/>
  <c r="E2451" i="5"/>
  <c r="E2452" i="5"/>
  <c r="E2453" i="5"/>
  <c r="E2454" i="5"/>
  <c r="E2455" i="5"/>
  <c r="E2456" i="5"/>
  <c r="E2457" i="5"/>
  <c r="E2458" i="5"/>
  <c r="E2459" i="5"/>
  <c r="E2460" i="5"/>
  <c r="E2461" i="5"/>
  <c r="E2462" i="5"/>
  <c r="E2463" i="5"/>
  <c r="E2464" i="5"/>
  <c r="E2465" i="5"/>
  <c r="E2466" i="5"/>
  <c r="E2467" i="5"/>
  <c r="E2468" i="5"/>
  <c r="E2469" i="5"/>
  <c r="E2470" i="5"/>
  <c r="E2471" i="5"/>
  <c r="E2472" i="5"/>
  <c r="E2473" i="5"/>
  <c r="E2474" i="5"/>
  <c r="E2475" i="5"/>
  <c r="E2476" i="5"/>
  <c r="E2477" i="5"/>
  <c r="E2478" i="5"/>
  <c r="E2479" i="5"/>
  <c r="E2480" i="5"/>
  <c r="E2481" i="5"/>
  <c r="E2482" i="5"/>
  <c r="E2483" i="5"/>
  <c r="E2484" i="5"/>
  <c r="E2485" i="5"/>
  <c r="E2486" i="5"/>
  <c r="E2487" i="5"/>
  <c r="E2488" i="5"/>
  <c r="E2489" i="5"/>
  <c r="E2490" i="5"/>
  <c r="E2491" i="5"/>
  <c r="E2492" i="5"/>
  <c r="E2493" i="5"/>
  <c r="E2494" i="5"/>
  <c r="E2495" i="5"/>
  <c r="E2496" i="5"/>
  <c r="E2497" i="5"/>
  <c r="E2498" i="5"/>
  <c r="E2499" i="5"/>
  <c r="E2500" i="5"/>
  <c r="E2501" i="5"/>
  <c r="E2502" i="5"/>
  <c r="E2503" i="5"/>
  <c r="E2504" i="5"/>
  <c r="G69" i="6" a="1"/>
  <c r="G69" i="6"/>
  <c r="C69" i="6"/>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X258" i="5"/>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X331" i="5"/>
  <c r="R331" i="5"/>
  <c r="F331" i="5"/>
  <c r="I331" i="5"/>
  <c r="H331" i="5"/>
  <c r="J331" i="5"/>
  <c r="R351" i="5"/>
  <c r="J351" i="5"/>
  <c r="X351" i="5"/>
  <c r="H351" i="5"/>
  <c r="I351" i="5"/>
  <c r="F351" i="5"/>
  <c r="F352" i="5"/>
  <c r="I352" i="5"/>
  <c r="R352" i="5"/>
  <c r="J352" i="5"/>
  <c r="X352" i="5"/>
  <c r="H352" i="5"/>
  <c r="X371" i="5"/>
  <c r="H371" i="5"/>
  <c r="R371" i="5"/>
  <c r="F371" i="5"/>
  <c r="I371" i="5"/>
  <c r="J371" i="5"/>
  <c r="F383" i="5"/>
  <c r="I383" i="5"/>
  <c r="H383" i="5"/>
  <c r="J383" i="5"/>
  <c r="R383" i="5"/>
  <c r="X383" i="5"/>
  <c r="J384" i="5"/>
  <c r="F384" i="5"/>
  <c r="H384" i="5"/>
  <c r="I384" i="5"/>
  <c r="X384" i="5"/>
  <c r="R384" i="5"/>
  <c r="R407" i="5"/>
  <c r="X407" i="5"/>
  <c r="R463" i="5"/>
  <c r="X463" i="5"/>
  <c r="X470" i="5"/>
  <c r="F470" i="5"/>
  <c r="I470" i="5"/>
  <c r="J470" i="5"/>
  <c r="R470" i="5"/>
  <c r="H470" i="5"/>
  <c r="I472" i="5"/>
  <c r="X472" i="5"/>
  <c r="X494" i="5"/>
  <c r="R494" i="5"/>
  <c r="H494" i="5"/>
  <c r="J494" i="5"/>
  <c r="F494" i="5"/>
  <c r="I494" i="5"/>
  <c r="R562" i="5"/>
  <c r="X562" i="5"/>
  <c r="H738" i="5"/>
  <c r="X738" i="5"/>
  <c r="R774" i="5"/>
  <c r="X774" i="5"/>
  <c r="J942" i="5"/>
  <c r="X942"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X1016" i="5"/>
  <c r="F1017" i="5"/>
  <c r="H1017" i="5"/>
  <c r="G1017" i="5"/>
  <c r="I1017" i="5"/>
  <c r="R1017" i="5"/>
  <c r="J1017" i="5"/>
  <c r="X1017" i="5"/>
  <c r="G1018" i="5"/>
  <c r="I1018" i="5"/>
  <c r="J1018" i="5"/>
  <c r="R1018" i="5"/>
  <c r="F1018" i="5"/>
  <c r="H1018" i="5"/>
  <c r="X1018" i="5"/>
  <c r="G1019" i="5"/>
  <c r="R1019" i="5"/>
  <c r="I1019" i="5"/>
  <c r="F1019" i="5"/>
  <c r="H1019" i="5"/>
  <c r="J1019" i="5"/>
  <c r="X1019" i="5"/>
  <c r="H1020" i="5"/>
  <c r="F1020" i="5"/>
  <c r="G1020" i="5"/>
  <c r="R1020" i="5"/>
  <c r="I1020" i="5"/>
  <c r="J1020" i="5"/>
  <c r="X1020" i="5"/>
  <c r="G1021" i="5"/>
  <c r="R1021" i="5"/>
  <c r="F1021" i="5"/>
  <c r="H1021" i="5"/>
  <c r="I1021" i="5"/>
  <c r="J1021" i="5"/>
  <c r="X1021" i="5"/>
  <c r="G1022" i="5"/>
  <c r="I1022" i="5"/>
  <c r="J1022" i="5"/>
  <c r="R1022" i="5"/>
  <c r="F1022" i="5"/>
  <c r="H1022" i="5"/>
  <c r="X1022" i="5"/>
  <c r="G1023" i="5"/>
  <c r="R1023" i="5"/>
  <c r="I1023" i="5"/>
  <c r="F1023" i="5"/>
  <c r="H1023" i="5"/>
  <c r="J1023" i="5"/>
  <c r="X1023" i="5"/>
  <c r="H1024" i="5"/>
  <c r="J1024" i="5"/>
  <c r="G1024" i="5"/>
  <c r="F1024" i="5"/>
  <c r="I1024" i="5"/>
  <c r="R1024" i="5"/>
  <c r="X1024" i="5"/>
  <c r="G1025" i="5"/>
  <c r="H1025" i="5"/>
  <c r="I1025" i="5"/>
  <c r="J1025" i="5"/>
  <c r="F1025" i="5"/>
  <c r="R1025" i="5"/>
  <c r="X1025" i="5"/>
  <c r="G1026" i="5"/>
  <c r="F1026" i="5"/>
  <c r="I1026" i="5"/>
  <c r="J1026" i="5"/>
  <c r="R1026" i="5"/>
  <c r="H1026" i="5"/>
  <c r="X1026" i="5"/>
  <c r="G1027" i="5"/>
  <c r="R1027" i="5"/>
  <c r="I1027" i="5"/>
  <c r="F1027" i="5"/>
  <c r="H1027" i="5"/>
  <c r="J1027" i="5"/>
  <c r="X1027" i="5"/>
  <c r="J1028" i="5"/>
  <c r="F1028" i="5"/>
  <c r="H1028" i="5"/>
  <c r="I1028" i="5"/>
  <c r="G1028" i="5"/>
  <c r="R1028" i="5"/>
  <c r="X1028" i="5"/>
  <c r="G1029" i="5"/>
  <c r="F1029" i="5"/>
  <c r="R1029" i="5"/>
  <c r="H1029" i="5"/>
  <c r="I1029" i="5"/>
  <c r="J1029" i="5"/>
  <c r="X1029" i="5"/>
  <c r="G1030" i="5"/>
  <c r="F1030" i="5"/>
  <c r="H1030" i="5"/>
  <c r="I1030" i="5"/>
  <c r="J1030" i="5"/>
  <c r="R1030" i="5"/>
  <c r="X1030" i="5"/>
  <c r="G1031" i="5"/>
  <c r="R1031" i="5"/>
  <c r="I1031" i="5"/>
  <c r="J1031" i="5"/>
  <c r="H1031" i="5"/>
  <c r="F1031" i="5"/>
  <c r="X1031" i="5"/>
  <c r="R1032" i="5"/>
  <c r="J1032" i="5"/>
  <c r="H1032" i="5"/>
  <c r="G1032" i="5"/>
  <c r="F1032" i="5"/>
  <c r="I1032" i="5"/>
  <c r="X1032" i="5"/>
  <c r="I1033" i="5"/>
  <c r="H1033" i="5"/>
  <c r="G1033" i="5"/>
  <c r="F1033" i="5"/>
  <c r="J1033" i="5"/>
  <c r="R1033" i="5"/>
  <c r="X1033" i="5"/>
  <c r="G1034" i="5"/>
  <c r="I1034" i="5"/>
  <c r="J1034" i="5"/>
  <c r="R1034" i="5"/>
  <c r="F1034" i="5"/>
  <c r="H1034" i="5"/>
  <c r="X1034" i="5"/>
  <c r="I1035" i="5"/>
  <c r="H1035" i="5"/>
  <c r="F1035" i="5"/>
  <c r="J1035" i="5"/>
  <c r="G1035" i="5"/>
  <c r="R1035" i="5"/>
  <c r="X1035" i="5"/>
  <c r="I1036" i="5"/>
  <c r="J1036" i="5"/>
  <c r="R1036" i="5"/>
  <c r="G1036" i="5"/>
  <c r="H1036" i="5"/>
  <c r="F1036" i="5"/>
  <c r="X1036" i="5"/>
  <c r="G1037" i="5"/>
  <c r="R1037" i="5"/>
  <c r="F1037" i="5"/>
  <c r="H1037" i="5"/>
  <c r="I1037" i="5"/>
  <c r="J1037" i="5"/>
  <c r="X1037" i="5"/>
  <c r="G1038" i="5"/>
  <c r="I1038" i="5"/>
  <c r="J1038" i="5"/>
  <c r="R1038" i="5"/>
  <c r="F1038" i="5"/>
  <c r="H1038" i="5"/>
  <c r="X1038" i="5"/>
  <c r="G1039" i="5"/>
  <c r="F1039" i="5"/>
  <c r="R1039" i="5"/>
  <c r="J1039" i="5"/>
  <c r="H1039" i="5"/>
  <c r="I1039" i="5"/>
  <c r="X1039" i="5"/>
  <c r="V1040" i="5"/>
  <c r="G1041" i="5"/>
  <c r="F1041" i="5"/>
  <c r="R1041" i="5"/>
  <c r="H1041" i="5"/>
  <c r="I1041" i="5"/>
  <c r="J1041" i="5"/>
  <c r="X1041" i="5"/>
  <c r="G1042" i="5"/>
  <c r="F1042" i="5"/>
  <c r="H1042" i="5"/>
  <c r="I1042" i="5"/>
  <c r="J1042" i="5"/>
  <c r="R1042" i="5"/>
  <c r="X1042" i="5"/>
  <c r="G1043" i="5"/>
  <c r="R1043" i="5"/>
  <c r="I1043" i="5"/>
  <c r="F1043" i="5"/>
  <c r="H1043" i="5"/>
  <c r="J1043" i="5"/>
  <c r="X1043" i="5"/>
  <c r="R1044" i="5"/>
  <c r="G1044" i="5"/>
  <c r="H1044" i="5"/>
  <c r="J1044" i="5"/>
  <c r="I1044" i="5"/>
  <c r="F1044" i="5"/>
  <c r="X1044" i="5"/>
  <c r="G1045" i="5"/>
  <c r="H1045" i="5"/>
  <c r="I1045" i="5"/>
  <c r="J1045" i="5"/>
  <c r="F1045" i="5"/>
  <c r="R1045" i="5"/>
  <c r="X1045" i="5"/>
  <c r="G1046" i="5"/>
  <c r="I1046" i="5"/>
  <c r="J1046" i="5"/>
  <c r="R1046" i="5"/>
  <c r="F1046" i="5"/>
  <c r="H1046" i="5"/>
  <c r="X1046" i="5"/>
  <c r="G1047" i="5"/>
  <c r="R1047" i="5"/>
  <c r="I1047" i="5"/>
  <c r="F1047" i="5"/>
  <c r="H1047" i="5"/>
  <c r="J1047" i="5"/>
  <c r="X1047" i="5"/>
  <c r="J1048" i="5"/>
  <c r="H1048" i="5"/>
  <c r="I1048" i="5"/>
  <c r="F1048" i="5"/>
  <c r="R1048" i="5"/>
  <c r="G1048" i="5"/>
  <c r="X1048" i="5"/>
  <c r="G1049" i="5"/>
  <c r="R1049" i="5"/>
  <c r="I1049" i="5"/>
  <c r="J1049" i="5"/>
  <c r="F1049" i="5"/>
  <c r="H1049" i="5"/>
  <c r="X1049" i="5"/>
  <c r="G1050" i="5"/>
  <c r="I1050" i="5"/>
  <c r="J1050" i="5"/>
  <c r="R1050" i="5"/>
  <c r="F1050" i="5"/>
  <c r="H1050" i="5"/>
  <c r="X1050" i="5"/>
  <c r="F1051" i="5"/>
  <c r="J1051" i="5"/>
  <c r="R1051" i="5"/>
  <c r="I1051" i="5"/>
  <c r="G1051" i="5"/>
  <c r="H1051" i="5"/>
  <c r="X1051" i="5"/>
  <c r="R1052" i="5"/>
  <c r="H1052" i="5"/>
  <c r="I1052" i="5"/>
  <c r="J1052" i="5"/>
  <c r="F1052" i="5"/>
  <c r="G1052" i="5"/>
  <c r="X1052" i="5"/>
  <c r="G1053" i="5"/>
  <c r="R1053" i="5"/>
  <c r="F1053" i="5"/>
  <c r="H1053" i="5"/>
  <c r="I1053" i="5"/>
  <c r="J1053" i="5"/>
  <c r="X1053" i="5"/>
  <c r="G1054" i="5"/>
  <c r="I1054" i="5"/>
  <c r="J1054" i="5"/>
  <c r="R1054" i="5"/>
  <c r="F1054" i="5"/>
  <c r="H1054" i="5"/>
  <c r="X1054" i="5"/>
  <c r="R1055" i="5"/>
  <c r="H1055" i="5"/>
  <c r="G1055" i="5"/>
  <c r="J1055" i="5"/>
  <c r="F1055" i="5"/>
  <c r="I1055" i="5"/>
  <c r="X1055" i="5"/>
  <c r="R1056" i="5"/>
  <c r="H1056" i="5"/>
  <c r="F1056" i="5"/>
  <c r="G1056" i="5"/>
  <c r="I1056" i="5"/>
  <c r="J1056" i="5"/>
  <c r="X1056" i="5"/>
  <c r="G1057" i="5"/>
  <c r="F1057" i="5"/>
  <c r="R1057" i="5"/>
  <c r="H1057" i="5"/>
  <c r="I1057" i="5"/>
  <c r="J1057" i="5"/>
  <c r="X1057" i="5"/>
  <c r="G1058" i="5"/>
  <c r="F1058" i="5"/>
  <c r="H1058" i="5"/>
  <c r="I1058" i="5"/>
  <c r="J1058" i="5"/>
  <c r="R1058" i="5"/>
  <c r="X1058" i="5"/>
  <c r="G1059" i="5"/>
  <c r="R1059" i="5"/>
  <c r="I1059" i="5"/>
  <c r="H1059" i="5"/>
  <c r="J1059" i="5"/>
  <c r="F1059" i="5"/>
  <c r="X1059" i="5"/>
  <c r="H1060" i="5"/>
  <c r="J1060" i="5"/>
  <c r="I1060" i="5"/>
  <c r="G1060" i="5"/>
  <c r="R1060" i="5"/>
  <c r="F1060" i="5"/>
  <c r="X1060" i="5"/>
  <c r="G1061" i="5"/>
  <c r="H1061" i="5"/>
  <c r="I1061" i="5"/>
  <c r="J1061" i="5"/>
  <c r="F1061" i="5"/>
  <c r="R1061" i="5"/>
  <c r="X1061" i="5"/>
  <c r="G1062" i="5"/>
  <c r="I1062" i="5"/>
  <c r="J1062" i="5"/>
  <c r="R1062" i="5"/>
  <c r="F1062" i="5"/>
  <c r="H1062" i="5"/>
  <c r="X1062" i="5"/>
  <c r="G1063" i="5"/>
  <c r="R1063" i="5"/>
  <c r="I1063" i="5"/>
  <c r="F1063" i="5"/>
  <c r="J1063" i="5"/>
  <c r="H1063" i="5"/>
  <c r="X1063" i="5"/>
  <c r="R1064" i="5"/>
  <c r="H1064" i="5"/>
  <c r="G1064" i="5"/>
  <c r="F1064" i="5"/>
  <c r="I1064" i="5"/>
  <c r="J1064" i="5"/>
  <c r="X1064" i="5"/>
  <c r="G1065" i="5"/>
  <c r="R1065" i="5"/>
  <c r="J1065" i="5"/>
  <c r="F1065" i="5"/>
  <c r="H1065" i="5"/>
  <c r="I1065" i="5"/>
  <c r="X1065" i="5"/>
  <c r="G1066" i="5"/>
  <c r="I1066" i="5"/>
  <c r="J1066" i="5"/>
  <c r="R1066" i="5"/>
  <c r="F1066" i="5"/>
  <c r="H1066" i="5"/>
  <c r="X1066" i="5"/>
  <c r="I1067" i="5"/>
  <c r="H1067" i="5"/>
  <c r="G1067" i="5"/>
  <c r="R1067" i="5"/>
  <c r="J1067" i="5"/>
  <c r="F1067" i="5"/>
  <c r="X1067" i="5"/>
  <c r="V1068" i="5"/>
  <c r="G1069" i="5"/>
  <c r="R1069" i="5"/>
  <c r="F1069" i="5"/>
  <c r="H1069" i="5"/>
  <c r="I1069" i="5"/>
  <c r="J1069" i="5"/>
  <c r="X1069" i="5"/>
  <c r="G1070" i="5"/>
  <c r="I1070" i="5"/>
  <c r="J1070" i="5"/>
  <c r="R1070" i="5"/>
  <c r="F1070" i="5"/>
  <c r="H1070" i="5"/>
  <c r="X1070" i="5"/>
  <c r="H1071" i="5"/>
  <c r="G1071" i="5"/>
  <c r="J1071" i="5"/>
  <c r="R1071" i="5"/>
  <c r="I1071" i="5"/>
  <c r="F1071" i="5"/>
  <c r="X1071" i="5"/>
  <c r="I1072" i="5"/>
  <c r="F1072" i="5"/>
  <c r="J1072" i="5"/>
  <c r="G1072" i="5"/>
  <c r="R1072" i="5"/>
  <c r="H1072" i="5"/>
  <c r="X1072" i="5"/>
  <c r="G1073" i="5"/>
  <c r="F1073" i="5"/>
  <c r="R1073" i="5"/>
  <c r="H1073" i="5"/>
  <c r="I1073" i="5"/>
  <c r="J1073" i="5"/>
  <c r="X1073" i="5"/>
  <c r="F1074" i="5"/>
  <c r="J1074" i="5"/>
  <c r="G1074" i="5"/>
  <c r="R1074" i="5"/>
  <c r="I1074" i="5"/>
  <c r="H1074" i="5"/>
  <c r="X1074" i="5"/>
  <c r="G1075" i="5"/>
  <c r="R1075" i="5"/>
  <c r="I1075" i="5"/>
  <c r="J1075" i="5"/>
  <c r="F1075" i="5"/>
  <c r="H1075" i="5"/>
  <c r="X1075" i="5"/>
  <c r="G1076" i="5"/>
  <c r="J1076" i="5"/>
  <c r="I1076" i="5"/>
  <c r="R1076" i="5"/>
  <c r="F1076" i="5"/>
  <c r="H1076" i="5"/>
  <c r="X1076" i="5"/>
  <c r="G1077" i="5"/>
  <c r="H1077" i="5"/>
  <c r="I1077" i="5"/>
  <c r="J1077" i="5"/>
  <c r="F1077" i="5"/>
  <c r="R1077" i="5"/>
  <c r="X1077" i="5"/>
  <c r="G1078" i="5"/>
  <c r="I1078" i="5"/>
  <c r="J1078" i="5"/>
  <c r="R1078" i="5"/>
  <c r="F1078" i="5"/>
  <c r="H1078" i="5"/>
  <c r="X1078" i="5"/>
  <c r="G1079" i="5"/>
  <c r="F1079" i="5"/>
  <c r="J1079" i="5"/>
  <c r="R1079" i="5"/>
  <c r="I1079" i="5"/>
  <c r="H1079" i="5"/>
  <c r="X1079" i="5"/>
  <c r="I1080" i="5"/>
  <c r="H1080" i="5"/>
  <c r="G1080" i="5"/>
  <c r="R1080" i="5"/>
  <c r="F1080" i="5"/>
  <c r="J1080" i="5"/>
  <c r="X1080" i="5"/>
  <c r="I1081" i="5"/>
  <c r="H1081" i="5"/>
  <c r="J1081" i="5"/>
  <c r="R1081" i="5"/>
  <c r="G1081" i="5"/>
  <c r="F1081" i="5"/>
  <c r="X1081" i="5"/>
  <c r="G1082" i="5"/>
  <c r="I1082" i="5"/>
  <c r="J1082" i="5"/>
  <c r="R1082" i="5"/>
  <c r="F1082" i="5"/>
  <c r="H1082" i="5"/>
  <c r="X1082" i="5"/>
  <c r="G1083" i="5"/>
  <c r="R1083" i="5"/>
  <c r="I1083" i="5"/>
  <c r="J1083" i="5"/>
  <c r="H1083" i="5"/>
  <c r="F1083" i="5"/>
  <c r="X1083" i="5"/>
  <c r="I1084" i="5"/>
  <c r="J1084" i="5"/>
  <c r="H1084" i="5"/>
  <c r="G1084" i="5"/>
  <c r="R1084" i="5"/>
  <c r="F1084" i="5"/>
  <c r="X1084" i="5"/>
  <c r="G1085" i="5"/>
  <c r="R1085" i="5"/>
  <c r="F1085" i="5"/>
  <c r="H1085" i="5"/>
  <c r="I1085" i="5"/>
  <c r="J1085" i="5"/>
  <c r="X1085" i="5"/>
  <c r="G1086" i="5"/>
  <c r="R1086" i="5"/>
  <c r="J1086" i="5"/>
  <c r="I1086" i="5"/>
  <c r="H1086" i="5"/>
  <c r="F1086" i="5"/>
  <c r="X1086" i="5"/>
  <c r="G1087" i="5"/>
  <c r="R1087" i="5"/>
  <c r="I1087" i="5"/>
  <c r="H1087" i="5"/>
  <c r="J1087" i="5"/>
  <c r="F1087" i="5"/>
  <c r="X1087" i="5"/>
  <c r="F1088" i="5"/>
  <c r="J1088" i="5"/>
  <c r="I1088" i="5"/>
  <c r="H1088" i="5"/>
  <c r="G1088" i="5"/>
  <c r="R1088" i="5"/>
  <c r="X1088" i="5"/>
  <c r="G1089" i="5"/>
  <c r="F1089" i="5"/>
  <c r="R1089" i="5"/>
  <c r="H1089" i="5"/>
  <c r="I1089" i="5"/>
  <c r="J1089" i="5"/>
  <c r="X1089" i="5"/>
  <c r="G1090" i="5"/>
  <c r="F1090" i="5"/>
  <c r="H1090" i="5"/>
  <c r="I1090" i="5"/>
  <c r="J1090" i="5"/>
  <c r="R1090" i="5"/>
  <c r="X1090" i="5"/>
  <c r="G1091" i="5"/>
  <c r="R1091" i="5"/>
  <c r="I1091" i="5"/>
  <c r="F1091" i="5"/>
  <c r="J1091" i="5"/>
  <c r="H1091" i="5"/>
  <c r="X1091" i="5"/>
  <c r="G1092" i="5"/>
  <c r="F1092" i="5"/>
  <c r="R1092" i="5"/>
  <c r="I1092" i="5"/>
  <c r="H1092" i="5"/>
  <c r="J1092" i="5"/>
  <c r="X1092" i="5"/>
  <c r="G1093" i="5"/>
  <c r="H1093" i="5"/>
  <c r="I1093" i="5"/>
  <c r="J1093" i="5"/>
  <c r="F1093" i="5"/>
  <c r="R1093" i="5"/>
  <c r="X1093" i="5"/>
  <c r="G1094" i="5"/>
  <c r="I1094" i="5"/>
  <c r="J1094" i="5"/>
  <c r="R1094" i="5"/>
  <c r="F1094" i="5"/>
  <c r="H1094" i="5"/>
  <c r="X1094" i="5"/>
  <c r="H1095" i="5"/>
  <c r="G1095" i="5"/>
  <c r="F1095" i="5"/>
  <c r="J1095" i="5"/>
  <c r="I1095" i="5"/>
  <c r="R1095" i="5"/>
  <c r="X1095" i="5"/>
  <c r="R1096" i="5"/>
  <c r="G1096" i="5"/>
  <c r="I1096" i="5"/>
  <c r="H1096" i="5"/>
  <c r="F1096" i="5"/>
  <c r="J1096" i="5"/>
  <c r="X1096" i="5"/>
  <c r="R1097" i="5"/>
  <c r="I1097" i="5"/>
  <c r="J1097" i="5"/>
  <c r="H1097" i="5"/>
  <c r="G1097" i="5"/>
  <c r="F1097" i="5"/>
  <c r="X1097" i="5"/>
  <c r="G1098" i="5"/>
  <c r="I1098" i="5"/>
  <c r="J1098" i="5"/>
  <c r="R1098" i="5"/>
  <c r="H1098" i="5"/>
  <c r="F1098" i="5"/>
  <c r="X1098" i="5"/>
  <c r="G1099" i="5"/>
  <c r="R1099" i="5"/>
  <c r="I1099" i="5"/>
  <c r="H1099" i="5"/>
  <c r="F1099" i="5"/>
  <c r="J1099" i="5"/>
  <c r="X1099" i="5"/>
  <c r="R1100" i="5"/>
  <c r="F1100" i="5"/>
  <c r="G1100" i="5"/>
  <c r="J1100" i="5"/>
  <c r="H1100" i="5"/>
  <c r="I1100" i="5"/>
  <c r="X1100" i="5"/>
  <c r="G1101" i="5"/>
  <c r="R1101" i="5"/>
  <c r="F1101" i="5"/>
  <c r="H1101" i="5"/>
  <c r="I1101" i="5"/>
  <c r="J1101" i="5"/>
  <c r="X1101" i="5"/>
  <c r="G1102" i="5"/>
  <c r="I1102" i="5"/>
  <c r="J1102" i="5"/>
  <c r="R1102" i="5"/>
  <c r="F1102" i="5"/>
  <c r="H1102" i="5"/>
  <c r="X1102" i="5"/>
  <c r="G1103" i="5"/>
  <c r="R1103" i="5"/>
  <c r="I1103" i="5"/>
  <c r="J1103" i="5"/>
  <c r="F1103" i="5"/>
  <c r="H1103" i="5"/>
  <c r="X1103" i="5"/>
  <c r="V1104" i="5"/>
  <c r="G1105" i="5"/>
  <c r="F1105" i="5"/>
  <c r="R1105" i="5"/>
  <c r="H1105" i="5"/>
  <c r="I1105" i="5"/>
  <c r="J1105" i="5"/>
  <c r="X1105" i="5"/>
  <c r="G1106" i="5"/>
  <c r="F1106" i="5"/>
  <c r="H1106" i="5"/>
  <c r="I1106" i="5"/>
  <c r="J1106" i="5"/>
  <c r="R1106" i="5"/>
  <c r="X1106" i="5"/>
  <c r="F1107" i="5"/>
  <c r="R1107" i="5"/>
  <c r="J1107" i="5"/>
  <c r="G1107" i="5"/>
  <c r="H1107" i="5"/>
  <c r="I1107" i="5"/>
  <c r="X1107" i="5"/>
  <c r="J1108" i="5"/>
  <c r="H1108" i="5"/>
  <c r="F1108" i="5"/>
  <c r="R1108" i="5"/>
  <c r="G1108" i="5"/>
  <c r="I1108" i="5"/>
  <c r="X1108" i="5"/>
  <c r="G1109" i="5"/>
  <c r="H1109" i="5"/>
  <c r="I1109" i="5"/>
  <c r="J1109" i="5"/>
  <c r="F1109" i="5"/>
  <c r="R1109" i="5"/>
  <c r="X1109" i="5"/>
  <c r="J1110" i="5"/>
  <c r="G1110" i="5"/>
  <c r="H1110" i="5"/>
  <c r="I1110" i="5"/>
  <c r="R1110" i="5"/>
  <c r="F1110" i="5"/>
  <c r="X1110" i="5"/>
  <c r="G1111" i="5"/>
  <c r="R1111" i="5"/>
  <c r="I1111" i="5"/>
  <c r="F1111" i="5"/>
  <c r="J1111" i="5"/>
  <c r="H1111" i="5"/>
  <c r="X1111" i="5"/>
  <c r="R1112" i="5"/>
  <c r="H1112" i="5"/>
  <c r="G1112" i="5"/>
  <c r="J1112" i="5"/>
  <c r="I1112" i="5"/>
  <c r="F1112" i="5"/>
  <c r="X1112" i="5"/>
  <c r="I1113" i="5"/>
  <c r="J1113" i="5"/>
  <c r="R1113" i="5"/>
  <c r="G1113" i="5"/>
  <c r="F1113" i="5"/>
  <c r="H1113" i="5"/>
  <c r="X1113" i="5"/>
  <c r="G1114" i="5"/>
  <c r="I1114" i="5"/>
  <c r="J1114" i="5"/>
  <c r="R1114" i="5"/>
  <c r="F1114" i="5"/>
  <c r="H1114" i="5"/>
  <c r="X1114" i="5"/>
  <c r="H1115" i="5"/>
  <c r="G1115" i="5"/>
  <c r="J1115" i="5"/>
  <c r="F1115" i="5"/>
  <c r="I1115" i="5"/>
  <c r="R1115" i="5"/>
  <c r="X1115" i="5"/>
  <c r="F1116" i="5"/>
  <c r="J1116" i="5"/>
  <c r="H1116" i="5"/>
  <c r="G1116" i="5"/>
  <c r="I1116" i="5"/>
  <c r="R1116" i="5"/>
  <c r="X1116" i="5"/>
  <c r="G1117" i="5"/>
  <c r="R1117" i="5"/>
  <c r="F1117" i="5"/>
  <c r="H1117" i="5"/>
  <c r="I1117" i="5"/>
  <c r="J1117" i="5"/>
  <c r="X1117" i="5"/>
  <c r="G1118" i="5"/>
  <c r="I1118" i="5"/>
  <c r="J1118" i="5"/>
  <c r="R1118" i="5"/>
  <c r="F1118" i="5"/>
  <c r="H1118" i="5"/>
  <c r="X1118" i="5"/>
  <c r="G1119" i="5"/>
  <c r="R1119" i="5"/>
  <c r="I1119" i="5"/>
  <c r="J1119" i="5"/>
  <c r="H1119" i="5"/>
  <c r="F1119" i="5"/>
  <c r="X1119" i="5"/>
  <c r="I1120" i="5"/>
  <c r="H1120" i="5"/>
  <c r="F1120" i="5"/>
  <c r="R1120" i="5"/>
  <c r="G1120" i="5"/>
  <c r="J1120" i="5"/>
  <c r="X1120" i="5"/>
  <c r="G1121" i="5"/>
  <c r="F1121" i="5"/>
  <c r="R1121" i="5"/>
  <c r="H1121" i="5"/>
  <c r="I1121" i="5"/>
  <c r="J1121" i="5"/>
  <c r="X1121" i="5"/>
  <c r="G1122" i="5"/>
  <c r="F1122" i="5"/>
  <c r="H1122" i="5"/>
  <c r="I1122" i="5"/>
  <c r="J1122" i="5"/>
  <c r="R1122" i="5"/>
  <c r="X1122" i="5"/>
  <c r="F1123" i="5"/>
  <c r="I1123" i="5"/>
  <c r="H1123" i="5"/>
  <c r="G1123" i="5"/>
  <c r="J1123" i="5"/>
  <c r="R1123" i="5"/>
  <c r="X1123" i="5"/>
  <c r="R1124" i="5"/>
  <c r="F1124" i="5"/>
  <c r="J1124" i="5"/>
  <c r="I1124" i="5"/>
  <c r="G1124" i="5"/>
  <c r="H1124" i="5"/>
  <c r="X1124" i="5"/>
  <c r="G1125" i="5"/>
  <c r="H1125" i="5"/>
  <c r="I1125" i="5"/>
  <c r="J1125" i="5"/>
  <c r="F1125" i="5"/>
  <c r="R1125" i="5"/>
  <c r="X1125" i="5"/>
  <c r="F1126" i="5"/>
  <c r="G1126" i="5"/>
  <c r="I1126" i="5"/>
  <c r="J1126" i="5"/>
  <c r="R1126" i="5"/>
  <c r="H1126" i="5"/>
  <c r="X1126" i="5"/>
  <c r="G1127" i="5"/>
  <c r="R1127" i="5"/>
  <c r="I1127" i="5"/>
  <c r="J1127" i="5"/>
  <c r="F1127" i="5"/>
  <c r="H1127" i="5"/>
  <c r="X1127" i="5"/>
  <c r="I1128" i="5"/>
  <c r="R1128" i="5"/>
  <c r="G1128" i="5"/>
  <c r="J1128" i="5"/>
  <c r="F1128" i="5"/>
  <c r="H1128" i="5"/>
  <c r="X1128" i="5"/>
  <c r="H1129" i="5"/>
  <c r="R1129" i="5"/>
  <c r="J1129" i="5"/>
  <c r="G1129" i="5"/>
  <c r="I1129" i="5"/>
  <c r="F1129" i="5"/>
  <c r="X1129" i="5"/>
  <c r="G1130" i="5"/>
  <c r="I1130" i="5"/>
  <c r="J1130" i="5"/>
  <c r="R1130" i="5"/>
  <c r="F1130" i="5"/>
  <c r="H1130" i="5"/>
  <c r="X1130" i="5"/>
  <c r="F1131" i="5"/>
  <c r="H1131" i="5"/>
  <c r="G1131" i="5"/>
  <c r="J1131" i="5"/>
  <c r="R1131" i="5"/>
  <c r="I1131" i="5"/>
  <c r="X1131" i="5"/>
  <c r="G1132" i="5"/>
  <c r="F1132" i="5"/>
  <c r="H1132" i="5"/>
  <c r="J1132" i="5"/>
  <c r="I1132" i="5"/>
  <c r="R1132" i="5"/>
  <c r="X1132" i="5"/>
  <c r="F1133" i="5"/>
  <c r="I1133" i="5"/>
  <c r="G1133" i="5"/>
  <c r="H1133" i="5"/>
  <c r="J1133" i="5"/>
  <c r="R1133" i="5"/>
  <c r="X1133" i="5"/>
  <c r="R1134" i="5"/>
  <c r="G1134" i="5"/>
  <c r="F1134" i="5"/>
  <c r="I1134" i="5"/>
  <c r="H1134" i="5"/>
  <c r="J1134" i="5"/>
  <c r="X1134" i="5"/>
  <c r="G1135" i="5"/>
  <c r="H1135" i="5"/>
  <c r="F1135" i="5"/>
  <c r="I1135" i="5"/>
  <c r="J1135" i="5"/>
  <c r="R1135" i="5"/>
  <c r="X1135" i="5"/>
  <c r="G1136" i="5"/>
  <c r="F1136" i="5"/>
  <c r="R1136" i="5"/>
  <c r="J1136" i="5"/>
  <c r="I1136" i="5"/>
  <c r="H1136" i="5"/>
  <c r="X1136" i="5"/>
  <c r="F1137" i="5"/>
  <c r="R1137" i="5"/>
  <c r="H1137" i="5"/>
  <c r="J1137" i="5"/>
  <c r="G1137" i="5"/>
  <c r="I1137" i="5"/>
  <c r="X1137" i="5"/>
  <c r="R1138" i="5"/>
  <c r="I1138" i="5"/>
  <c r="J1138" i="5"/>
  <c r="G1138" i="5"/>
  <c r="H1138" i="5"/>
  <c r="F1138" i="5"/>
  <c r="X1138" i="5"/>
  <c r="G1139" i="5"/>
  <c r="F1139" i="5"/>
  <c r="H1139" i="5"/>
  <c r="I1139" i="5"/>
  <c r="J1139" i="5"/>
  <c r="R1139" i="5"/>
  <c r="X1139" i="5"/>
  <c r="G1140" i="5"/>
  <c r="R1140" i="5"/>
  <c r="H1140" i="5"/>
  <c r="F1140" i="5"/>
  <c r="I1140" i="5"/>
  <c r="J1140" i="5"/>
  <c r="X1140" i="5"/>
  <c r="I1141" i="5"/>
  <c r="G1141" i="5"/>
  <c r="J1141" i="5"/>
  <c r="H1141" i="5"/>
  <c r="R1141" i="5"/>
  <c r="F1141" i="5"/>
  <c r="X1141" i="5"/>
  <c r="G1142" i="5"/>
  <c r="I1142" i="5"/>
  <c r="J1142" i="5"/>
  <c r="R1142" i="5"/>
  <c r="F1142" i="5"/>
  <c r="H1142" i="5"/>
  <c r="X1142" i="5"/>
  <c r="G1143" i="5"/>
  <c r="R1143" i="5"/>
  <c r="F1143" i="5"/>
  <c r="H1143" i="5"/>
  <c r="I1143" i="5"/>
  <c r="J1143" i="5"/>
  <c r="X1143" i="5"/>
  <c r="V1144" i="5"/>
  <c r="F1145" i="5"/>
  <c r="R1145" i="5"/>
  <c r="J1145" i="5"/>
  <c r="G1145" i="5"/>
  <c r="H1145" i="5"/>
  <c r="I1145" i="5"/>
  <c r="X1145" i="5"/>
  <c r="R1146" i="5"/>
  <c r="I1146" i="5"/>
  <c r="G1146" i="5"/>
  <c r="J1146" i="5"/>
  <c r="H1146" i="5"/>
  <c r="F1146" i="5"/>
  <c r="X1146" i="5"/>
  <c r="G1147" i="5"/>
  <c r="I1147" i="5"/>
  <c r="F1147" i="5"/>
  <c r="J1147" i="5"/>
  <c r="H1147" i="5"/>
  <c r="R1147" i="5"/>
  <c r="X1147" i="5"/>
  <c r="G1148" i="5"/>
  <c r="F1148" i="5"/>
  <c r="H1148" i="5"/>
  <c r="J1148" i="5"/>
  <c r="I1148" i="5"/>
  <c r="R1148" i="5"/>
  <c r="X1148" i="5"/>
  <c r="H1149" i="5"/>
  <c r="G1149" i="5"/>
  <c r="F1149" i="5"/>
  <c r="I1149" i="5"/>
  <c r="J1149" i="5"/>
  <c r="R1149" i="5"/>
  <c r="X1149" i="5"/>
  <c r="G1150" i="5"/>
  <c r="J1150" i="5"/>
  <c r="I1150" i="5"/>
  <c r="R1150" i="5"/>
  <c r="F1150" i="5"/>
  <c r="H1150" i="5"/>
  <c r="X1150" i="5"/>
  <c r="G1151" i="5"/>
  <c r="F1151" i="5"/>
  <c r="I1151" i="5"/>
  <c r="J1151" i="5"/>
  <c r="R1151" i="5"/>
  <c r="H1151" i="5"/>
  <c r="X1151" i="5"/>
  <c r="G1152" i="5"/>
  <c r="F1152" i="5"/>
  <c r="R1152" i="5"/>
  <c r="I1152" i="5"/>
  <c r="H1152" i="5"/>
  <c r="J1152" i="5"/>
  <c r="X1152" i="5"/>
  <c r="G1153" i="5"/>
  <c r="F1153" i="5"/>
  <c r="H1153" i="5"/>
  <c r="I1153" i="5"/>
  <c r="J1153" i="5"/>
  <c r="R1153" i="5"/>
  <c r="X1153" i="5"/>
  <c r="G1154" i="5"/>
  <c r="I1154" i="5"/>
  <c r="H1154" i="5"/>
  <c r="J1154" i="5"/>
  <c r="F1154" i="5"/>
  <c r="R1154" i="5"/>
  <c r="X1154" i="5"/>
  <c r="G1155" i="5"/>
  <c r="I1155" i="5"/>
  <c r="J1155" i="5"/>
  <c r="R1155" i="5"/>
  <c r="H1155" i="5"/>
  <c r="F1155" i="5"/>
  <c r="X1155" i="5"/>
  <c r="G1156" i="5"/>
  <c r="R1156" i="5"/>
  <c r="F1156" i="5"/>
  <c r="H1156" i="5"/>
  <c r="I1156" i="5"/>
  <c r="J1156" i="5"/>
  <c r="X1156" i="5"/>
  <c r="G1157" i="5"/>
  <c r="F1157" i="5"/>
  <c r="I1157" i="5"/>
  <c r="J1157" i="5"/>
  <c r="R1157" i="5"/>
  <c r="H1157" i="5"/>
  <c r="X1157" i="5"/>
  <c r="F1158" i="5"/>
  <c r="I1158" i="5"/>
  <c r="G1158" i="5"/>
  <c r="R1158" i="5"/>
  <c r="H1158" i="5"/>
  <c r="J1158" i="5"/>
  <c r="X1158" i="5"/>
  <c r="G1159" i="5"/>
  <c r="F1159" i="5"/>
  <c r="I1159" i="5"/>
  <c r="R1159" i="5"/>
  <c r="J1159" i="5"/>
  <c r="H1159" i="5"/>
  <c r="X1159" i="5"/>
  <c r="G1160" i="5"/>
  <c r="F1160" i="5"/>
  <c r="H1160" i="5"/>
  <c r="R1160" i="5"/>
  <c r="I1160" i="5"/>
  <c r="J1160" i="5"/>
  <c r="X1160" i="5"/>
  <c r="G1161" i="5"/>
  <c r="F1161" i="5"/>
  <c r="J1161" i="5"/>
  <c r="H1161" i="5"/>
  <c r="R1161" i="5"/>
  <c r="I1161" i="5"/>
  <c r="X1161" i="5"/>
  <c r="J1162" i="5"/>
  <c r="I1162" i="5"/>
  <c r="R1162" i="5"/>
  <c r="F1162" i="5"/>
  <c r="G1162" i="5"/>
  <c r="H1162" i="5"/>
  <c r="X1162" i="5"/>
  <c r="G1163" i="5"/>
  <c r="R1163" i="5"/>
  <c r="F1163" i="5"/>
  <c r="I1163" i="5"/>
  <c r="J1163" i="5"/>
  <c r="H1163" i="5"/>
  <c r="X1163" i="5"/>
  <c r="H1164" i="5"/>
  <c r="F1164" i="5"/>
  <c r="J1164" i="5"/>
  <c r="G1164" i="5"/>
  <c r="R1164" i="5"/>
  <c r="I1164" i="5"/>
  <c r="X1164" i="5"/>
  <c r="G1165" i="5"/>
  <c r="I1165" i="5"/>
  <c r="J1165" i="5"/>
  <c r="R1165" i="5"/>
  <c r="F1165" i="5"/>
  <c r="H1165" i="5"/>
  <c r="X1165" i="5"/>
  <c r="G1166" i="5"/>
  <c r="F1166" i="5"/>
  <c r="R1166" i="5"/>
  <c r="J1166" i="5"/>
  <c r="I1166" i="5"/>
  <c r="H1166" i="5"/>
  <c r="X1166" i="5"/>
  <c r="F1167" i="5"/>
  <c r="I1167" i="5"/>
  <c r="H1167" i="5"/>
  <c r="R1167" i="5"/>
  <c r="G1167" i="5"/>
  <c r="J1167" i="5"/>
  <c r="X1167" i="5"/>
  <c r="V1168" i="5"/>
  <c r="G1169" i="5"/>
  <c r="J1169" i="5"/>
  <c r="H1169" i="5"/>
  <c r="R1169" i="5"/>
  <c r="I1169" i="5"/>
  <c r="F1169" i="5"/>
  <c r="X1169" i="5"/>
  <c r="V1170" i="5"/>
  <c r="I1171" i="5"/>
  <c r="H1171" i="5"/>
  <c r="R1171" i="5"/>
  <c r="G1171" i="5"/>
  <c r="J1171" i="5"/>
  <c r="F1171" i="5"/>
  <c r="X1171" i="5"/>
  <c r="G1172" i="5"/>
  <c r="F1172" i="5"/>
  <c r="H1172" i="5"/>
  <c r="R1172" i="5"/>
  <c r="I1172" i="5"/>
  <c r="J1172" i="5"/>
  <c r="X1172" i="5"/>
  <c r="G1173" i="5"/>
  <c r="H1173" i="5"/>
  <c r="F1173" i="5"/>
  <c r="I1173" i="5"/>
  <c r="R1173" i="5"/>
  <c r="J1173" i="5"/>
  <c r="X1173" i="5"/>
  <c r="H1174" i="5"/>
  <c r="J1174" i="5"/>
  <c r="G1174" i="5"/>
  <c r="R1174" i="5"/>
  <c r="F1174" i="5"/>
  <c r="I1174" i="5"/>
  <c r="X1174" i="5"/>
  <c r="G1175" i="5"/>
  <c r="F1175" i="5"/>
  <c r="I1175" i="5"/>
  <c r="J1175" i="5"/>
  <c r="R1175" i="5"/>
  <c r="H1175" i="5"/>
  <c r="X1175" i="5"/>
  <c r="G1176" i="5"/>
  <c r="F1176" i="5"/>
  <c r="I1176" i="5"/>
  <c r="J1176" i="5"/>
  <c r="H1176" i="5"/>
  <c r="R1176" i="5"/>
  <c r="X1176" i="5"/>
  <c r="G1177" i="5"/>
  <c r="F1177" i="5"/>
  <c r="H1177" i="5"/>
  <c r="I1177" i="5"/>
  <c r="J1177" i="5"/>
  <c r="R1177" i="5"/>
  <c r="X1177" i="5"/>
  <c r="G1178" i="5"/>
  <c r="F1178" i="5"/>
  <c r="I1178" i="5"/>
  <c r="R1178" i="5"/>
  <c r="H1178" i="5"/>
  <c r="J1178" i="5"/>
  <c r="X1178" i="5"/>
  <c r="G1179" i="5"/>
  <c r="I1179" i="5"/>
  <c r="R1179" i="5"/>
  <c r="J1179" i="5"/>
  <c r="H1179" i="5"/>
  <c r="F1179" i="5"/>
  <c r="X1179" i="5"/>
  <c r="F1180" i="5"/>
  <c r="I1180" i="5"/>
  <c r="J1180" i="5"/>
  <c r="G1180" i="5"/>
  <c r="R1180" i="5"/>
  <c r="H1180" i="5"/>
  <c r="X1180" i="5"/>
  <c r="R1181" i="5"/>
  <c r="I1181" i="5"/>
  <c r="G1181" i="5"/>
  <c r="J1181" i="5"/>
  <c r="F1181" i="5"/>
  <c r="H1181" i="5"/>
  <c r="X1181" i="5"/>
  <c r="G1182" i="5"/>
  <c r="J1182" i="5"/>
  <c r="H1182" i="5"/>
  <c r="F1182" i="5"/>
  <c r="R1182" i="5"/>
  <c r="I1182" i="5"/>
  <c r="X1182" i="5"/>
  <c r="R1183" i="5"/>
  <c r="F1183" i="5"/>
  <c r="H1183" i="5"/>
  <c r="G1183" i="5"/>
  <c r="I1183" i="5"/>
  <c r="J1183" i="5"/>
  <c r="X1183" i="5"/>
  <c r="G1184" i="5"/>
  <c r="H1184" i="5"/>
  <c r="I1184" i="5"/>
  <c r="J1184" i="5"/>
  <c r="F1184" i="5"/>
  <c r="R1184" i="5"/>
  <c r="X1184" i="5"/>
  <c r="G1185" i="5"/>
  <c r="F1185" i="5"/>
  <c r="H1185" i="5"/>
  <c r="I1185" i="5"/>
  <c r="R1185" i="5"/>
  <c r="J1185" i="5"/>
  <c r="X1185" i="5"/>
  <c r="G1186" i="5"/>
  <c r="F1186" i="5"/>
  <c r="I1186" i="5"/>
  <c r="H1186" i="5"/>
  <c r="R1186" i="5"/>
  <c r="J1186" i="5"/>
  <c r="X1186" i="5"/>
  <c r="G1187" i="5"/>
  <c r="I1187" i="5"/>
  <c r="J1187" i="5"/>
  <c r="R1187" i="5"/>
  <c r="H1187" i="5"/>
  <c r="F1187" i="5"/>
  <c r="X1187" i="5"/>
  <c r="V1188" i="5"/>
  <c r="V1189" i="5"/>
  <c r="I1190" i="5"/>
  <c r="G1190" i="5"/>
  <c r="R1190" i="5"/>
  <c r="J1190" i="5"/>
  <c r="F1190" i="5"/>
  <c r="H1190" i="5"/>
  <c r="X1190" i="5"/>
  <c r="R1191" i="5"/>
  <c r="H1191" i="5"/>
  <c r="I1191" i="5"/>
  <c r="G1191" i="5"/>
  <c r="J1191" i="5"/>
  <c r="F1191" i="5"/>
  <c r="X1191" i="5"/>
  <c r="G1192" i="5"/>
  <c r="F1192" i="5"/>
  <c r="H1192" i="5"/>
  <c r="R1192" i="5"/>
  <c r="I1192" i="5"/>
  <c r="J1192" i="5"/>
  <c r="X1192" i="5"/>
  <c r="R1193" i="5"/>
  <c r="H1193" i="5"/>
  <c r="I1193" i="5"/>
  <c r="G1193" i="5"/>
  <c r="J1193" i="5"/>
  <c r="F1193" i="5"/>
  <c r="X1193" i="5"/>
  <c r="H1194" i="5"/>
  <c r="G1194" i="5"/>
  <c r="J1194" i="5"/>
  <c r="I1194" i="5"/>
  <c r="R1194" i="5"/>
  <c r="F1194" i="5"/>
  <c r="X1194" i="5"/>
  <c r="J1195" i="5"/>
  <c r="I1195" i="5"/>
  <c r="H1195" i="5"/>
  <c r="G1195" i="5"/>
  <c r="R1195" i="5"/>
  <c r="F1195" i="5"/>
  <c r="X1195" i="5"/>
  <c r="R1196" i="5"/>
  <c r="I1196" i="5"/>
  <c r="J1196" i="5"/>
  <c r="G1196" i="5"/>
  <c r="H1196" i="5"/>
  <c r="F1196" i="5"/>
  <c r="X1196" i="5"/>
  <c r="G1197" i="5"/>
  <c r="I1197" i="5"/>
  <c r="F1197" i="5"/>
  <c r="H1197" i="5"/>
  <c r="R1197" i="5"/>
  <c r="J1197" i="5"/>
  <c r="X1197" i="5"/>
  <c r="H1198" i="5"/>
  <c r="I1198" i="5"/>
  <c r="G1198" i="5"/>
  <c r="J1198" i="5"/>
  <c r="F1198" i="5"/>
  <c r="R1198" i="5"/>
  <c r="X1198" i="5"/>
  <c r="G1199" i="5"/>
  <c r="I1199" i="5"/>
  <c r="F1199" i="5"/>
  <c r="J1199" i="5"/>
  <c r="R1199" i="5"/>
  <c r="H1199" i="5"/>
  <c r="X1199" i="5"/>
  <c r="G1200" i="5"/>
  <c r="F1200" i="5"/>
  <c r="H1200" i="5"/>
  <c r="R1200" i="5"/>
  <c r="I1200" i="5"/>
  <c r="J1200" i="5"/>
  <c r="X1200" i="5"/>
  <c r="G1201" i="5"/>
  <c r="J1201" i="5"/>
  <c r="H1201" i="5"/>
  <c r="F1201" i="5"/>
  <c r="I1201" i="5"/>
  <c r="R1201" i="5"/>
  <c r="X1201" i="5"/>
  <c r="R1202" i="5"/>
  <c r="H1202" i="5"/>
  <c r="I1202" i="5"/>
  <c r="G1202" i="5"/>
  <c r="J1202" i="5"/>
  <c r="F1202" i="5"/>
  <c r="X1202" i="5"/>
  <c r="I1203" i="5"/>
  <c r="H1203" i="5"/>
  <c r="G1203" i="5"/>
  <c r="F1203" i="5"/>
  <c r="R1203" i="5"/>
  <c r="J1203" i="5"/>
  <c r="X1203" i="5"/>
  <c r="R1204" i="5"/>
  <c r="G1204" i="5"/>
  <c r="F1204" i="5"/>
  <c r="H1204" i="5"/>
  <c r="J1204" i="5"/>
  <c r="I1204" i="5"/>
  <c r="X1204" i="5"/>
  <c r="G1205" i="5"/>
  <c r="I1205" i="5"/>
  <c r="J1205" i="5"/>
  <c r="R1205" i="5"/>
  <c r="F1205" i="5"/>
  <c r="H1205" i="5"/>
  <c r="X1205" i="5"/>
  <c r="R1206" i="5"/>
  <c r="F1206" i="5"/>
  <c r="H1206" i="5"/>
  <c r="G1206" i="5"/>
  <c r="I1206" i="5"/>
  <c r="J1206" i="5"/>
  <c r="X1206" i="5"/>
  <c r="R1207" i="5"/>
  <c r="I1207" i="5"/>
  <c r="G1207" i="5"/>
  <c r="J1207" i="5"/>
  <c r="H1207" i="5"/>
  <c r="F1207" i="5"/>
  <c r="X1207" i="5"/>
  <c r="G1208" i="5"/>
  <c r="F1208" i="5"/>
  <c r="I1208" i="5"/>
  <c r="J1208" i="5"/>
  <c r="H1208" i="5"/>
  <c r="R1208" i="5"/>
  <c r="X1208" i="5"/>
  <c r="G1209" i="5"/>
  <c r="F1209" i="5"/>
  <c r="H1209" i="5"/>
  <c r="I1209" i="5"/>
  <c r="J1209" i="5"/>
  <c r="R1209" i="5"/>
  <c r="X1209" i="5"/>
  <c r="G1210" i="5"/>
  <c r="F1210" i="5"/>
  <c r="H1210" i="5"/>
  <c r="I1210" i="5"/>
  <c r="J1210" i="5"/>
  <c r="R1210" i="5"/>
  <c r="X1210" i="5"/>
  <c r="I1211" i="5"/>
  <c r="R1211" i="5"/>
  <c r="G1211" i="5"/>
  <c r="F1211" i="5"/>
  <c r="J1211" i="5"/>
  <c r="H1211" i="5"/>
  <c r="X1211" i="5"/>
  <c r="G1212" i="5"/>
  <c r="F1212" i="5"/>
  <c r="H1212" i="5"/>
  <c r="R1212" i="5"/>
  <c r="I1212" i="5"/>
  <c r="J1212" i="5"/>
  <c r="X1212" i="5"/>
  <c r="G1213" i="5"/>
  <c r="J1213" i="5"/>
  <c r="F1213" i="5"/>
  <c r="H1213" i="5"/>
  <c r="R1213" i="5"/>
  <c r="I1213" i="5"/>
  <c r="X1213" i="5"/>
  <c r="G1214" i="5"/>
  <c r="J1214" i="5"/>
  <c r="H1214" i="5"/>
  <c r="F1214" i="5"/>
  <c r="I1214" i="5"/>
  <c r="R1214" i="5"/>
  <c r="X1214" i="5"/>
  <c r="R1215" i="5"/>
  <c r="H1215" i="5"/>
  <c r="J1215" i="5"/>
  <c r="G1215" i="5"/>
  <c r="F1215" i="5"/>
  <c r="I1215" i="5"/>
  <c r="X1215" i="5"/>
  <c r="G1216" i="5"/>
  <c r="H1216" i="5"/>
  <c r="I1216" i="5"/>
  <c r="J1216" i="5"/>
  <c r="F1216" i="5"/>
  <c r="R1216" i="5"/>
  <c r="X1216" i="5"/>
  <c r="G1217" i="5"/>
  <c r="F1217" i="5"/>
  <c r="H1217" i="5"/>
  <c r="I1217" i="5"/>
  <c r="R1217" i="5"/>
  <c r="J1217" i="5"/>
  <c r="X1217" i="5"/>
  <c r="G1218" i="5"/>
  <c r="F1218" i="5"/>
  <c r="I1218" i="5"/>
  <c r="H1218" i="5"/>
  <c r="J1218" i="5"/>
  <c r="R1218" i="5"/>
  <c r="X1218" i="5"/>
  <c r="G1219" i="5"/>
  <c r="I1219" i="5"/>
  <c r="J1219" i="5"/>
  <c r="R1219" i="5"/>
  <c r="H1219" i="5"/>
  <c r="F1219" i="5"/>
  <c r="X1219" i="5"/>
  <c r="G1220" i="5"/>
  <c r="R1220" i="5"/>
  <c r="F1220" i="5"/>
  <c r="H1220" i="5"/>
  <c r="I1220" i="5"/>
  <c r="J1220" i="5"/>
  <c r="X1220" i="5"/>
  <c r="G1221" i="5"/>
  <c r="F1221" i="5"/>
  <c r="I1221" i="5"/>
  <c r="J1221" i="5"/>
  <c r="R1221" i="5"/>
  <c r="H1221" i="5"/>
  <c r="X1221" i="5"/>
  <c r="J1222" i="5"/>
  <c r="I1222" i="5"/>
  <c r="H1222" i="5"/>
  <c r="G1222" i="5"/>
  <c r="F1222" i="5"/>
  <c r="R1222" i="5"/>
  <c r="X1222" i="5"/>
  <c r="H1223" i="5"/>
  <c r="J1223" i="5"/>
  <c r="I1223" i="5"/>
  <c r="G1223" i="5"/>
  <c r="R1223" i="5"/>
  <c r="F1223" i="5"/>
  <c r="X1223" i="5"/>
  <c r="R1224" i="5"/>
  <c r="J1224" i="5"/>
  <c r="G1224" i="5"/>
  <c r="H1224" i="5"/>
  <c r="F1224" i="5"/>
  <c r="I1224" i="5"/>
  <c r="X1224" i="5"/>
  <c r="G1225" i="5"/>
  <c r="F1225" i="5"/>
  <c r="J1225" i="5"/>
  <c r="I1225" i="5"/>
  <c r="R1225" i="5"/>
  <c r="H1225" i="5"/>
  <c r="X1225" i="5"/>
  <c r="H1226" i="5"/>
  <c r="G1226" i="5"/>
  <c r="F1226" i="5"/>
  <c r="J1226" i="5"/>
  <c r="R1226" i="5"/>
  <c r="I1226" i="5"/>
  <c r="X1226" i="5"/>
  <c r="G1227" i="5"/>
  <c r="R1227" i="5"/>
  <c r="F1227" i="5"/>
  <c r="I1227" i="5"/>
  <c r="J1227" i="5"/>
  <c r="H1227" i="5"/>
  <c r="X1227" i="5"/>
  <c r="R1228" i="5"/>
  <c r="G1228" i="5"/>
  <c r="F1228" i="5"/>
  <c r="J1228" i="5"/>
  <c r="H1228" i="5"/>
  <c r="I1228" i="5"/>
  <c r="X1228" i="5"/>
  <c r="G1229" i="5"/>
  <c r="I1229" i="5"/>
  <c r="J1229" i="5"/>
  <c r="F1229" i="5"/>
  <c r="H1229" i="5"/>
  <c r="R1229" i="5"/>
  <c r="X1229" i="5"/>
  <c r="G1230" i="5"/>
  <c r="F1230" i="5"/>
  <c r="R1230" i="5"/>
  <c r="J1230" i="5"/>
  <c r="H1230" i="5"/>
  <c r="I1230" i="5"/>
  <c r="X1230" i="5"/>
  <c r="J1231" i="5"/>
  <c r="I1231" i="5"/>
  <c r="H1231" i="5"/>
  <c r="F1231" i="5"/>
  <c r="G1231" i="5"/>
  <c r="R1231" i="5"/>
  <c r="X1231" i="5"/>
  <c r="G1232" i="5"/>
  <c r="F1232" i="5"/>
  <c r="H1232" i="5"/>
  <c r="R1232" i="5"/>
  <c r="I1232" i="5"/>
  <c r="J1232" i="5"/>
  <c r="X1232" i="5"/>
  <c r="I1233" i="5"/>
  <c r="G1233" i="5"/>
  <c r="R1233" i="5"/>
  <c r="F1233" i="5"/>
  <c r="H1233" i="5"/>
  <c r="J1233" i="5"/>
  <c r="X1233" i="5"/>
  <c r="J1234" i="5"/>
  <c r="I1234" i="5"/>
  <c r="R1234" i="5"/>
  <c r="G1234" i="5"/>
  <c r="H1234" i="5"/>
  <c r="F1234" i="5"/>
  <c r="X1234" i="5"/>
  <c r="F1235" i="5"/>
  <c r="J1235" i="5"/>
  <c r="R1235" i="5"/>
  <c r="G1235" i="5"/>
  <c r="I1235" i="5"/>
  <c r="H1235" i="5"/>
  <c r="X1235" i="5"/>
  <c r="G1236" i="5"/>
  <c r="F1236" i="5"/>
  <c r="R1236" i="5"/>
  <c r="I1236" i="5"/>
  <c r="J1236" i="5"/>
  <c r="H1236" i="5"/>
  <c r="X1236" i="5"/>
  <c r="G1237" i="5"/>
  <c r="H1237" i="5"/>
  <c r="I1237" i="5"/>
  <c r="J1237" i="5"/>
  <c r="R1237" i="5"/>
  <c r="F1237" i="5"/>
  <c r="X1237" i="5"/>
  <c r="H1238" i="5"/>
  <c r="R1238" i="5"/>
  <c r="J1238" i="5"/>
  <c r="I1238" i="5"/>
  <c r="F1238" i="5"/>
  <c r="G1238" i="5"/>
  <c r="X1238" i="5"/>
  <c r="G1239" i="5"/>
  <c r="F1239" i="5"/>
  <c r="I1239" i="5"/>
  <c r="J1239" i="5"/>
  <c r="R1239" i="5"/>
  <c r="H1239" i="5"/>
  <c r="X1239" i="5"/>
  <c r="G1240" i="5"/>
  <c r="H1240" i="5"/>
  <c r="R1240" i="5"/>
  <c r="F1240" i="5"/>
  <c r="I1240" i="5"/>
  <c r="J1240" i="5"/>
  <c r="X1240" i="5"/>
  <c r="G1241" i="5"/>
  <c r="J1241" i="5"/>
  <c r="I1241" i="5"/>
  <c r="H1241" i="5"/>
  <c r="F1241" i="5"/>
  <c r="R1241" i="5"/>
  <c r="X1241" i="5"/>
  <c r="G1242" i="5"/>
  <c r="F1242" i="5"/>
  <c r="J1242" i="5"/>
  <c r="I1242" i="5"/>
  <c r="H1242" i="5"/>
  <c r="R1242" i="5"/>
  <c r="X1242" i="5"/>
  <c r="H1243" i="5"/>
  <c r="R1243" i="5"/>
  <c r="J1243" i="5"/>
  <c r="I1243" i="5"/>
  <c r="G1243" i="5"/>
  <c r="F1243" i="5"/>
  <c r="X1243" i="5"/>
  <c r="H1244" i="5"/>
  <c r="G1244" i="5"/>
  <c r="J1244" i="5"/>
  <c r="R1244" i="5"/>
  <c r="F1244" i="5"/>
  <c r="I1244" i="5"/>
  <c r="X1244" i="5"/>
  <c r="G1245" i="5"/>
  <c r="H1245" i="5"/>
  <c r="F1245" i="5"/>
  <c r="J1245" i="5"/>
  <c r="I1245" i="5"/>
  <c r="R1245" i="5"/>
  <c r="X1245" i="5"/>
  <c r="G1246" i="5"/>
  <c r="J1246" i="5"/>
  <c r="H1246" i="5"/>
  <c r="F1246" i="5"/>
  <c r="I1246" i="5"/>
  <c r="R1246" i="5"/>
  <c r="X1246" i="5"/>
  <c r="J1247" i="5"/>
  <c r="I1247" i="5"/>
  <c r="F1247" i="5"/>
  <c r="G1247" i="5"/>
  <c r="R1247" i="5"/>
  <c r="H1247" i="5"/>
  <c r="X1247" i="5"/>
  <c r="G1248" i="5"/>
  <c r="H1248" i="5"/>
  <c r="I1248" i="5"/>
  <c r="J1248" i="5"/>
  <c r="F1248" i="5"/>
  <c r="R1248" i="5"/>
  <c r="X1248" i="5"/>
  <c r="G1249" i="5"/>
  <c r="F1249" i="5"/>
  <c r="H1249" i="5"/>
  <c r="I1249" i="5"/>
  <c r="R1249" i="5"/>
  <c r="J1249" i="5"/>
  <c r="X1249" i="5"/>
  <c r="G1250" i="5"/>
  <c r="F1250" i="5"/>
  <c r="I1250" i="5"/>
  <c r="H1250" i="5"/>
  <c r="J1250" i="5"/>
  <c r="R1250" i="5"/>
  <c r="X1250" i="5"/>
  <c r="H1251" i="5"/>
  <c r="F1251" i="5"/>
  <c r="J1251" i="5"/>
  <c r="I1251" i="5"/>
  <c r="R1251" i="5"/>
  <c r="G1251" i="5"/>
  <c r="X1251" i="5"/>
  <c r="G1252" i="5"/>
  <c r="F1252" i="5"/>
  <c r="H1252" i="5"/>
  <c r="I1252" i="5"/>
  <c r="J1252" i="5"/>
  <c r="R1252" i="5"/>
  <c r="X1252" i="5"/>
  <c r="F1253" i="5"/>
  <c r="R1253" i="5"/>
  <c r="J1253" i="5"/>
  <c r="I1253" i="5"/>
  <c r="G1253" i="5"/>
  <c r="H1253" i="5"/>
  <c r="X1253" i="5"/>
  <c r="J1254" i="5"/>
  <c r="I1254" i="5"/>
  <c r="H1254" i="5"/>
  <c r="R1254" i="5"/>
  <c r="G1254" i="5"/>
  <c r="F1254" i="5"/>
  <c r="X1254" i="5"/>
  <c r="I1255" i="5"/>
  <c r="F1255" i="5"/>
  <c r="H1255" i="5"/>
  <c r="G1255" i="5"/>
  <c r="J1255" i="5"/>
  <c r="R1255" i="5"/>
  <c r="X1255" i="5"/>
  <c r="G1256" i="5"/>
  <c r="F1256" i="5"/>
  <c r="I1256" i="5"/>
  <c r="J1256" i="5"/>
  <c r="R1256" i="5"/>
  <c r="H1256" i="5"/>
  <c r="X1256" i="5"/>
  <c r="G1257" i="5"/>
  <c r="R1257" i="5"/>
  <c r="H1257" i="5"/>
  <c r="F1257" i="5"/>
  <c r="I1257" i="5"/>
  <c r="J1257" i="5"/>
  <c r="X1257" i="5"/>
  <c r="V1258" i="5"/>
  <c r="J1259" i="5"/>
  <c r="H1259" i="5"/>
  <c r="F1259" i="5"/>
  <c r="G1259" i="5"/>
  <c r="I1259" i="5"/>
  <c r="R1259" i="5"/>
  <c r="X1259" i="5"/>
  <c r="G1260" i="5"/>
  <c r="F1260" i="5"/>
  <c r="I1260" i="5"/>
  <c r="J1260" i="5"/>
  <c r="R1260" i="5"/>
  <c r="H1260" i="5"/>
  <c r="X1260" i="5"/>
  <c r="G1261" i="5"/>
  <c r="R1261" i="5"/>
  <c r="H1261" i="5"/>
  <c r="F1261" i="5"/>
  <c r="I1261" i="5"/>
  <c r="J1261" i="5"/>
  <c r="X1261" i="5"/>
  <c r="G1262" i="5"/>
  <c r="H1262" i="5"/>
  <c r="I1262" i="5"/>
  <c r="J1262" i="5"/>
  <c r="R1262" i="5"/>
  <c r="F1262" i="5"/>
  <c r="X1262" i="5"/>
  <c r="R1263" i="5"/>
  <c r="G1263" i="5"/>
  <c r="H1263" i="5"/>
  <c r="J1263" i="5"/>
  <c r="I1263" i="5"/>
  <c r="F1263" i="5"/>
  <c r="X1263" i="5"/>
  <c r="G1264" i="5"/>
  <c r="F1264" i="5"/>
  <c r="I1264" i="5"/>
  <c r="J1264" i="5"/>
  <c r="R1264" i="5"/>
  <c r="H1264" i="5"/>
  <c r="X1264" i="5"/>
  <c r="G1265" i="5"/>
  <c r="R1265" i="5"/>
  <c r="H1265" i="5"/>
  <c r="F1265" i="5"/>
  <c r="I1265" i="5"/>
  <c r="J1265" i="5"/>
  <c r="X1265" i="5"/>
  <c r="R1266" i="5"/>
  <c r="J1266" i="5"/>
  <c r="H1266" i="5"/>
  <c r="G1266" i="5"/>
  <c r="I1266" i="5"/>
  <c r="F1266" i="5"/>
  <c r="X1266" i="5"/>
  <c r="I1267" i="5"/>
  <c r="G1267" i="5"/>
  <c r="J1267" i="5"/>
  <c r="F1267" i="5"/>
  <c r="H1267" i="5"/>
  <c r="R1267" i="5"/>
  <c r="X1267" i="5"/>
  <c r="G1268" i="5"/>
  <c r="F1268" i="5"/>
  <c r="I1268" i="5"/>
  <c r="J1268" i="5"/>
  <c r="R1268" i="5"/>
  <c r="H1268" i="5"/>
  <c r="X1268" i="5"/>
  <c r="F1269" i="5"/>
  <c r="J1269" i="5"/>
  <c r="G1269" i="5"/>
  <c r="I1269" i="5"/>
  <c r="R1269" i="5"/>
  <c r="H1269" i="5"/>
  <c r="X1269" i="5"/>
  <c r="G1270" i="5"/>
  <c r="H1270" i="5"/>
  <c r="I1270" i="5"/>
  <c r="J1270" i="5"/>
  <c r="R1270" i="5"/>
  <c r="F1270" i="5"/>
  <c r="X1270" i="5"/>
  <c r="J1271" i="5"/>
  <c r="H1271" i="5"/>
  <c r="G1271" i="5"/>
  <c r="F1271" i="5"/>
  <c r="R1271" i="5"/>
  <c r="I1271" i="5"/>
  <c r="X1271" i="5"/>
  <c r="R1272" i="5"/>
  <c r="J1272" i="5"/>
  <c r="I1272" i="5"/>
  <c r="F1272" i="5"/>
  <c r="G1272" i="5"/>
  <c r="H1272" i="5"/>
  <c r="X1272" i="5"/>
  <c r="G1273" i="5"/>
  <c r="R1273" i="5"/>
  <c r="H1273" i="5"/>
  <c r="F1273" i="5"/>
  <c r="I1273" i="5"/>
  <c r="J1273" i="5"/>
  <c r="X1273" i="5"/>
  <c r="R1274" i="5"/>
  <c r="I1274" i="5"/>
  <c r="F1274" i="5"/>
  <c r="G1274" i="5"/>
  <c r="J1274" i="5"/>
  <c r="H1274" i="5"/>
  <c r="X1274" i="5"/>
  <c r="G1275" i="5"/>
  <c r="F1275" i="5"/>
  <c r="J1275" i="5"/>
  <c r="R1275" i="5"/>
  <c r="H1275" i="5"/>
  <c r="I1275" i="5"/>
  <c r="X1275" i="5"/>
  <c r="G1276" i="5"/>
  <c r="F1276" i="5"/>
  <c r="I1276" i="5"/>
  <c r="J1276" i="5"/>
  <c r="R1276" i="5"/>
  <c r="H1276" i="5"/>
  <c r="X1276" i="5"/>
  <c r="G1277" i="5"/>
  <c r="R1277" i="5"/>
  <c r="H1277" i="5"/>
  <c r="F1277" i="5"/>
  <c r="I1277" i="5"/>
  <c r="J1277" i="5"/>
  <c r="X1277" i="5"/>
  <c r="G1278" i="5"/>
  <c r="H1278" i="5"/>
  <c r="I1278" i="5"/>
  <c r="J1278" i="5"/>
  <c r="R1278" i="5"/>
  <c r="F1278" i="5"/>
  <c r="X1278" i="5"/>
  <c r="R1279" i="5"/>
  <c r="G1279" i="5"/>
  <c r="J1279" i="5"/>
  <c r="H1279" i="5"/>
  <c r="F1279" i="5"/>
  <c r="I1279" i="5"/>
  <c r="X1279" i="5"/>
  <c r="G1280" i="5"/>
  <c r="F1280" i="5"/>
  <c r="I1280" i="5"/>
  <c r="J1280" i="5"/>
  <c r="R1280" i="5"/>
  <c r="H1280" i="5"/>
  <c r="X1280" i="5"/>
  <c r="G1281" i="5"/>
  <c r="R1281" i="5"/>
  <c r="H1281" i="5"/>
  <c r="F1281" i="5"/>
  <c r="J1281" i="5"/>
  <c r="I1281" i="5"/>
  <c r="X1281" i="5"/>
  <c r="I1282" i="5"/>
  <c r="F1282" i="5"/>
  <c r="H1282" i="5"/>
  <c r="J1282" i="5"/>
  <c r="R1282" i="5"/>
  <c r="G1282" i="5"/>
  <c r="X1282" i="5"/>
  <c r="G1283" i="5"/>
  <c r="I1283" i="5"/>
  <c r="H1283" i="5"/>
  <c r="J1283" i="5"/>
  <c r="R1283" i="5"/>
  <c r="F1283" i="5"/>
  <c r="X1283" i="5"/>
  <c r="G1284" i="5"/>
  <c r="F1284" i="5"/>
  <c r="I1284" i="5"/>
  <c r="J1284" i="5"/>
  <c r="R1284" i="5"/>
  <c r="H1284" i="5"/>
  <c r="X1284" i="5"/>
  <c r="I1285" i="5"/>
  <c r="G1285" i="5"/>
  <c r="J1285" i="5"/>
  <c r="R1285" i="5"/>
  <c r="F1285" i="5"/>
  <c r="H1285" i="5"/>
  <c r="X1285" i="5"/>
  <c r="G1286" i="5"/>
  <c r="H1286" i="5"/>
  <c r="I1286" i="5"/>
  <c r="J1286" i="5"/>
  <c r="R1286" i="5"/>
  <c r="F1286" i="5"/>
  <c r="X1286" i="5"/>
  <c r="F1287" i="5"/>
  <c r="R1287" i="5"/>
  <c r="I1287" i="5"/>
  <c r="G1287" i="5"/>
  <c r="H1287" i="5"/>
  <c r="J1287" i="5"/>
  <c r="X1287" i="5"/>
  <c r="G1288" i="5"/>
  <c r="F1288" i="5"/>
  <c r="I1288" i="5"/>
  <c r="J1288" i="5"/>
  <c r="R1288" i="5"/>
  <c r="H1288" i="5"/>
  <c r="X1288" i="5"/>
  <c r="G1289" i="5"/>
  <c r="F1289" i="5"/>
  <c r="J1289" i="5"/>
  <c r="I1289" i="5"/>
  <c r="R1289" i="5"/>
  <c r="H1289" i="5"/>
  <c r="X1289" i="5"/>
  <c r="J1290" i="5"/>
  <c r="F1290" i="5"/>
  <c r="R1290" i="5"/>
  <c r="G1290" i="5"/>
  <c r="I1290" i="5"/>
  <c r="H1290" i="5"/>
  <c r="X1290" i="5"/>
  <c r="H1291" i="5"/>
  <c r="R1291" i="5"/>
  <c r="I1291" i="5"/>
  <c r="F1291" i="5"/>
  <c r="J1291" i="5"/>
  <c r="G1291" i="5"/>
  <c r="X1291" i="5"/>
  <c r="J1292" i="5"/>
  <c r="I1292" i="5"/>
  <c r="G1292" i="5"/>
  <c r="F1292" i="5"/>
  <c r="R1292" i="5"/>
  <c r="H1292" i="5"/>
  <c r="X1292" i="5"/>
  <c r="G1293" i="5"/>
  <c r="R1293" i="5"/>
  <c r="H1293" i="5"/>
  <c r="I1293" i="5"/>
  <c r="F1293" i="5"/>
  <c r="J1293" i="5"/>
  <c r="X1293" i="5"/>
  <c r="G1294" i="5"/>
  <c r="H1294" i="5"/>
  <c r="I1294" i="5"/>
  <c r="J1294" i="5"/>
  <c r="R1294" i="5"/>
  <c r="F1294" i="5"/>
  <c r="X1294" i="5"/>
  <c r="J1295" i="5"/>
  <c r="F1295" i="5"/>
  <c r="I1295" i="5"/>
  <c r="G1295" i="5"/>
  <c r="H1295" i="5"/>
  <c r="R1295" i="5"/>
  <c r="X1295" i="5"/>
  <c r="G1296" i="5"/>
  <c r="F1296" i="5"/>
  <c r="I1296" i="5"/>
  <c r="J1296" i="5"/>
  <c r="R1296" i="5"/>
  <c r="H1296" i="5"/>
  <c r="X1296" i="5"/>
  <c r="I1297" i="5"/>
  <c r="G1297" i="5"/>
  <c r="J1297" i="5"/>
  <c r="F1297" i="5"/>
  <c r="H1297" i="5"/>
  <c r="R1297" i="5"/>
  <c r="X1297" i="5"/>
  <c r="I1298" i="5"/>
  <c r="H1298" i="5"/>
  <c r="J1298" i="5"/>
  <c r="F1298" i="5"/>
  <c r="G1298" i="5"/>
  <c r="R1298" i="5"/>
  <c r="X1298" i="5"/>
  <c r="J1299" i="5"/>
  <c r="H1299" i="5"/>
  <c r="G1299" i="5"/>
  <c r="F1299" i="5"/>
  <c r="I1299" i="5"/>
  <c r="R1299" i="5"/>
  <c r="X1299" i="5"/>
  <c r="G1300" i="5"/>
  <c r="F1300" i="5"/>
  <c r="I1300" i="5"/>
  <c r="J1300" i="5"/>
  <c r="R1300" i="5"/>
  <c r="H1300" i="5"/>
  <c r="X1300" i="5"/>
  <c r="G1301" i="5"/>
  <c r="R1301" i="5"/>
  <c r="H1301" i="5"/>
  <c r="F1301" i="5"/>
  <c r="I1301" i="5"/>
  <c r="J1301" i="5"/>
  <c r="X1301" i="5"/>
  <c r="G1302" i="5"/>
  <c r="H1302" i="5"/>
  <c r="I1302" i="5"/>
  <c r="J1302" i="5"/>
  <c r="R1302" i="5"/>
  <c r="F1302" i="5"/>
  <c r="X1302" i="5"/>
  <c r="F1303" i="5"/>
  <c r="I1303" i="5"/>
  <c r="G1303" i="5"/>
  <c r="J1303" i="5"/>
  <c r="H1303" i="5"/>
  <c r="R1303" i="5"/>
  <c r="X1303" i="5"/>
  <c r="J1304" i="5"/>
  <c r="F1304" i="5"/>
  <c r="R1304" i="5"/>
  <c r="I1304" i="5"/>
  <c r="G1304" i="5"/>
  <c r="H1304" i="5"/>
  <c r="X1304" i="5"/>
  <c r="G1305" i="5"/>
  <c r="R1305" i="5"/>
  <c r="H1305" i="5"/>
  <c r="I1305" i="5"/>
  <c r="F1305" i="5"/>
  <c r="J1305" i="5"/>
  <c r="X1305" i="5"/>
  <c r="F1306" i="5"/>
  <c r="H1306" i="5"/>
  <c r="I1306" i="5"/>
  <c r="R1306" i="5"/>
  <c r="G1306" i="5"/>
  <c r="J1306" i="5"/>
  <c r="X1306" i="5"/>
  <c r="G1307" i="5"/>
  <c r="F1307" i="5"/>
  <c r="J1307" i="5"/>
  <c r="R1307" i="5"/>
  <c r="H1307" i="5"/>
  <c r="I1307" i="5"/>
  <c r="X1307" i="5"/>
  <c r="R1308" i="5"/>
  <c r="J1308" i="5"/>
  <c r="F1308" i="5"/>
  <c r="I1308" i="5"/>
  <c r="G1308" i="5"/>
  <c r="H1308" i="5"/>
  <c r="X1308" i="5"/>
  <c r="G1309" i="5"/>
  <c r="I1309" i="5"/>
  <c r="J1309" i="5"/>
  <c r="R1309" i="5"/>
  <c r="H1309" i="5"/>
  <c r="F1309" i="5"/>
  <c r="X1309" i="5"/>
  <c r="G1310" i="5"/>
  <c r="H1310" i="5"/>
  <c r="I1310" i="5"/>
  <c r="J1310" i="5"/>
  <c r="R1310" i="5"/>
  <c r="F1310" i="5"/>
  <c r="X1310" i="5"/>
  <c r="F1311" i="5"/>
  <c r="H1311" i="5"/>
  <c r="J1311" i="5"/>
  <c r="G1311" i="5"/>
  <c r="I1311" i="5"/>
  <c r="R1311" i="5"/>
  <c r="X1311" i="5"/>
  <c r="G1312" i="5"/>
  <c r="F1312" i="5"/>
  <c r="I1312" i="5"/>
  <c r="J1312" i="5"/>
  <c r="R1312" i="5"/>
  <c r="H1312" i="5"/>
  <c r="X1312" i="5"/>
  <c r="R1313" i="5"/>
  <c r="F1313" i="5"/>
  <c r="I1313" i="5"/>
  <c r="G1313" i="5"/>
  <c r="H1313" i="5"/>
  <c r="J1313" i="5"/>
  <c r="X1313" i="5"/>
  <c r="I1314" i="5"/>
  <c r="F1314" i="5"/>
  <c r="H1314" i="5"/>
  <c r="G1314" i="5"/>
  <c r="J1314" i="5"/>
  <c r="R1314" i="5"/>
  <c r="X1314" i="5"/>
  <c r="R1315" i="5"/>
  <c r="H1315" i="5"/>
  <c r="G1315" i="5"/>
  <c r="F1315" i="5"/>
  <c r="I1315" i="5"/>
  <c r="J1315" i="5"/>
  <c r="X1315" i="5"/>
  <c r="G1316" i="5"/>
  <c r="F1316" i="5"/>
  <c r="I1316" i="5"/>
  <c r="J1316" i="5"/>
  <c r="R1316" i="5"/>
  <c r="H1316" i="5"/>
  <c r="X1316" i="5"/>
  <c r="G1317" i="5"/>
  <c r="J1317" i="5"/>
  <c r="R1317" i="5"/>
  <c r="F1317" i="5"/>
  <c r="I1317" i="5"/>
  <c r="H1317" i="5"/>
  <c r="X1317" i="5"/>
  <c r="G1318" i="5"/>
  <c r="H1318" i="5"/>
  <c r="I1318" i="5"/>
  <c r="J1318" i="5"/>
  <c r="R1318" i="5"/>
  <c r="F1318" i="5"/>
  <c r="X1318" i="5"/>
  <c r="J1319" i="5"/>
  <c r="R1319" i="5"/>
  <c r="I1319" i="5"/>
  <c r="G1319" i="5"/>
  <c r="F1319" i="5"/>
  <c r="H1319" i="5"/>
  <c r="X1319" i="5"/>
  <c r="F1320" i="5"/>
  <c r="G1320" i="5"/>
  <c r="R1320" i="5"/>
  <c r="I1320" i="5"/>
  <c r="J1320" i="5"/>
  <c r="H1320" i="5"/>
  <c r="X1320" i="5"/>
  <c r="G1321" i="5"/>
  <c r="R1321" i="5"/>
  <c r="H1321" i="5"/>
  <c r="F1321" i="5"/>
  <c r="I1321" i="5"/>
  <c r="J1321" i="5"/>
  <c r="X1321" i="5"/>
  <c r="I1322" i="5"/>
  <c r="R1322" i="5"/>
  <c r="G1322" i="5"/>
  <c r="J1322" i="5"/>
  <c r="F1322" i="5"/>
  <c r="H1322" i="5"/>
  <c r="X1322" i="5"/>
  <c r="H1323" i="5"/>
  <c r="J1323" i="5"/>
  <c r="G1323" i="5"/>
  <c r="R1323" i="5"/>
  <c r="I1323" i="5"/>
  <c r="F1323" i="5"/>
  <c r="X1323" i="5"/>
  <c r="G1324" i="5"/>
  <c r="F1324" i="5"/>
  <c r="I1324" i="5"/>
  <c r="J1324" i="5"/>
  <c r="R1324" i="5"/>
  <c r="H1324" i="5"/>
  <c r="X1324" i="5"/>
  <c r="R1325" i="5"/>
  <c r="I1325" i="5"/>
  <c r="J1325" i="5"/>
  <c r="F1325" i="5"/>
  <c r="H1325" i="5"/>
  <c r="G1325" i="5"/>
  <c r="X1325" i="5"/>
  <c r="G1326" i="5"/>
  <c r="H1326" i="5"/>
  <c r="I1326" i="5"/>
  <c r="J1326" i="5"/>
  <c r="R1326" i="5"/>
  <c r="F1326" i="5"/>
  <c r="X1326" i="5"/>
  <c r="H1327" i="5"/>
  <c r="J1327" i="5"/>
  <c r="G1327" i="5"/>
  <c r="R1327" i="5"/>
  <c r="F1327" i="5"/>
  <c r="I1327" i="5"/>
  <c r="X1327" i="5"/>
  <c r="G1328" i="5"/>
  <c r="F1328" i="5"/>
  <c r="I1328" i="5"/>
  <c r="J1328" i="5"/>
  <c r="R1328" i="5"/>
  <c r="H1328" i="5"/>
  <c r="X1328" i="5"/>
  <c r="I1329" i="5"/>
  <c r="F1329" i="5"/>
  <c r="J1329" i="5"/>
  <c r="R1329" i="5"/>
  <c r="G1329" i="5"/>
  <c r="H1329" i="5"/>
  <c r="X1329" i="5"/>
  <c r="H1330" i="5"/>
  <c r="G1330" i="5"/>
  <c r="J1330" i="5"/>
  <c r="F1330" i="5"/>
  <c r="R1330" i="5"/>
  <c r="I1330" i="5"/>
  <c r="X1330" i="5"/>
  <c r="R1331" i="5"/>
  <c r="H1331" i="5"/>
  <c r="G1331" i="5"/>
  <c r="I1331" i="5"/>
  <c r="F1331" i="5"/>
  <c r="J1331" i="5"/>
  <c r="X1331" i="5"/>
  <c r="G1332" i="5"/>
  <c r="F1332" i="5"/>
  <c r="I1332" i="5"/>
  <c r="J1332" i="5"/>
  <c r="R1332" i="5"/>
  <c r="H1332" i="5"/>
  <c r="X1332" i="5"/>
  <c r="G1333" i="5"/>
  <c r="R1333" i="5"/>
  <c r="H1333" i="5"/>
  <c r="F1333" i="5"/>
  <c r="I1333" i="5"/>
  <c r="J1333" i="5"/>
  <c r="X1333" i="5"/>
  <c r="G1334" i="5"/>
  <c r="H1334" i="5"/>
  <c r="I1334" i="5"/>
  <c r="J1334" i="5"/>
  <c r="R1334" i="5"/>
  <c r="F1334" i="5"/>
  <c r="X1334" i="5"/>
  <c r="H1335" i="5"/>
  <c r="I1335" i="5"/>
  <c r="G1335" i="5"/>
  <c r="F1335" i="5"/>
  <c r="J1335" i="5"/>
  <c r="R1335" i="5"/>
  <c r="X1335" i="5"/>
  <c r="G1336" i="5"/>
  <c r="F1336" i="5"/>
  <c r="I1336" i="5"/>
  <c r="J1336" i="5"/>
  <c r="R1336" i="5"/>
  <c r="H1336" i="5"/>
  <c r="X1336" i="5"/>
  <c r="G1337" i="5"/>
  <c r="R1337" i="5"/>
  <c r="J1337" i="5"/>
  <c r="F1337" i="5"/>
  <c r="H1337" i="5"/>
  <c r="I1337" i="5"/>
  <c r="X1337" i="5"/>
  <c r="H1338" i="5"/>
  <c r="F1338" i="5"/>
  <c r="I1338" i="5"/>
  <c r="G1338" i="5"/>
  <c r="R1338" i="5"/>
  <c r="J1338" i="5"/>
  <c r="X1338" i="5"/>
  <c r="H1339" i="5"/>
  <c r="I1339" i="5"/>
  <c r="J1339" i="5"/>
  <c r="G1339" i="5"/>
  <c r="R1339" i="5"/>
  <c r="F1339" i="5"/>
  <c r="X1339" i="5"/>
  <c r="H1340" i="5"/>
  <c r="G1340" i="5"/>
  <c r="F1340" i="5"/>
  <c r="J1340" i="5"/>
  <c r="I1340" i="5"/>
  <c r="R1340" i="5"/>
  <c r="X1340" i="5"/>
  <c r="G1341" i="5"/>
  <c r="R1341" i="5"/>
  <c r="I1341" i="5"/>
  <c r="F1341" i="5"/>
  <c r="J1341" i="5"/>
  <c r="H1341" i="5"/>
  <c r="X1341" i="5"/>
  <c r="G1342" i="5"/>
  <c r="F1342" i="5"/>
  <c r="H1342" i="5"/>
  <c r="I1342" i="5"/>
  <c r="R1342" i="5"/>
  <c r="J1342" i="5"/>
  <c r="X1342" i="5"/>
  <c r="I1343" i="5"/>
  <c r="R1343" i="5"/>
  <c r="G1343" i="5"/>
  <c r="J1343" i="5"/>
  <c r="H1343" i="5"/>
  <c r="F1343" i="5"/>
  <c r="X1343" i="5"/>
  <c r="G1344" i="5"/>
  <c r="I1344" i="5"/>
  <c r="J1344" i="5"/>
  <c r="R1344" i="5"/>
  <c r="F1344" i="5"/>
  <c r="H1344" i="5"/>
  <c r="X1344" i="5"/>
  <c r="V1345" i="5"/>
  <c r="F1346" i="5"/>
  <c r="I1346" i="5"/>
  <c r="R1346" i="5"/>
  <c r="J1346" i="5"/>
  <c r="G1346" i="5"/>
  <c r="H1346" i="5"/>
  <c r="X1346" i="5"/>
  <c r="G1347" i="5"/>
  <c r="F1347" i="5"/>
  <c r="H1347" i="5"/>
  <c r="J1347" i="5"/>
  <c r="R1347" i="5"/>
  <c r="I1347" i="5"/>
  <c r="X1347" i="5"/>
  <c r="J1348" i="5"/>
  <c r="R1348" i="5"/>
  <c r="F1348" i="5"/>
  <c r="I1348" i="5"/>
  <c r="G1348" i="5"/>
  <c r="H1348" i="5"/>
  <c r="X1348" i="5"/>
  <c r="G1349" i="5"/>
  <c r="I1349" i="5"/>
  <c r="F1349" i="5"/>
  <c r="H1349" i="5"/>
  <c r="J1349" i="5"/>
  <c r="R1349" i="5"/>
  <c r="X1349" i="5"/>
  <c r="I1350" i="5"/>
  <c r="G1350" i="5"/>
  <c r="J1350" i="5"/>
  <c r="H1350" i="5"/>
  <c r="F1350" i="5"/>
  <c r="R1350" i="5"/>
  <c r="X1350" i="5"/>
  <c r="G1351" i="5"/>
  <c r="J1351" i="5"/>
  <c r="R1351" i="5"/>
  <c r="H1351" i="5"/>
  <c r="I1351" i="5"/>
  <c r="F1351" i="5"/>
  <c r="X1351" i="5"/>
  <c r="H1352" i="5"/>
  <c r="G1352" i="5"/>
  <c r="J1352" i="5"/>
  <c r="F1352" i="5"/>
  <c r="I1352" i="5"/>
  <c r="R1352" i="5"/>
  <c r="X1352" i="5"/>
  <c r="G1353" i="5"/>
  <c r="J1353" i="5"/>
  <c r="H1353" i="5"/>
  <c r="F1353" i="5"/>
  <c r="I1353" i="5"/>
  <c r="R1353" i="5"/>
  <c r="X1353" i="5"/>
  <c r="I1354" i="5"/>
  <c r="F1354" i="5"/>
  <c r="G1354" i="5"/>
  <c r="R1354" i="5"/>
  <c r="J1354" i="5"/>
  <c r="H1354" i="5"/>
  <c r="X1354" i="5"/>
  <c r="G1355" i="5"/>
  <c r="R1355" i="5"/>
  <c r="H1355" i="5"/>
  <c r="I1355" i="5"/>
  <c r="J1355" i="5"/>
  <c r="F1355" i="5"/>
  <c r="X1355" i="5"/>
  <c r="G1356" i="5"/>
  <c r="H1356" i="5"/>
  <c r="I1356" i="5"/>
  <c r="J1356" i="5"/>
  <c r="R1356" i="5"/>
  <c r="F1356" i="5"/>
  <c r="X1356" i="5"/>
  <c r="G1357" i="5"/>
  <c r="F1357" i="5"/>
  <c r="H1357" i="5"/>
  <c r="I1357" i="5"/>
  <c r="J1357" i="5"/>
  <c r="R1357" i="5"/>
  <c r="X1357" i="5"/>
  <c r="I1358" i="5"/>
  <c r="R1358" i="5"/>
  <c r="J1358" i="5"/>
  <c r="F1358" i="5"/>
  <c r="G1358" i="5"/>
  <c r="H1358" i="5"/>
  <c r="X1358" i="5"/>
  <c r="G1359" i="5"/>
  <c r="J1359" i="5"/>
  <c r="F1359" i="5"/>
  <c r="R1359" i="5"/>
  <c r="H1359" i="5"/>
  <c r="I1359" i="5"/>
  <c r="X1359" i="5"/>
  <c r="H1360" i="5"/>
  <c r="F1360" i="5"/>
  <c r="G1360" i="5"/>
  <c r="J1360" i="5"/>
  <c r="R1360" i="5"/>
  <c r="I1360" i="5"/>
  <c r="X1360" i="5"/>
  <c r="G1361" i="5"/>
  <c r="F1361" i="5"/>
  <c r="H1361" i="5"/>
  <c r="J1361" i="5"/>
  <c r="R1361" i="5"/>
  <c r="I1361" i="5"/>
  <c r="X1361" i="5"/>
  <c r="I1362" i="5"/>
  <c r="J1362" i="5"/>
  <c r="F1362" i="5"/>
  <c r="G1362" i="5"/>
  <c r="H1362" i="5"/>
  <c r="R1362" i="5"/>
  <c r="X1362" i="5"/>
  <c r="G1363" i="5"/>
  <c r="R1363" i="5"/>
  <c r="J1363" i="5"/>
  <c r="F1363" i="5"/>
  <c r="H1363" i="5"/>
  <c r="I1363" i="5"/>
  <c r="X1363" i="5"/>
  <c r="G1364" i="5"/>
  <c r="H1364" i="5"/>
  <c r="J1364" i="5"/>
  <c r="R1364" i="5"/>
  <c r="F1364" i="5"/>
  <c r="I1364" i="5"/>
  <c r="X1364" i="5"/>
  <c r="G1365" i="5"/>
  <c r="I1365" i="5"/>
  <c r="F1365" i="5"/>
  <c r="H1365" i="5"/>
  <c r="J1365" i="5"/>
  <c r="R1365" i="5"/>
  <c r="X1365" i="5"/>
  <c r="J1366" i="5"/>
  <c r="R1366" i="5"/>
  <c r="I1366" i="5"/>
  <c r="G1366" i="5"/>
  <c r="H1366" i="5"/>
  <c r="F1366" i="5"/>
  <c r="X1366" i="5"/>
  <c r="G1367" i="5"/>
  <c r="J1367" i="5"/>
  <c r="R1367" i="5"/>
  <c r="H1367" i="5"/>
  <c r="I1367" i="5"/>
  <c r="F1367" i="5"/>
  <c r="X1367" i="5"/>
  <c r="H1368" i="5"/>
  <c r="G1368" i="5"/>
  <c r="F1368" i="5"/>
  <c r="R1368" i="5"/>
  <c r="I1368" i="5"/>
  <c r="J1368" i="5"/>
  <c r="X1368" i="5"/>
  <c r="G1369" i="5"/>
  <c r="F1369" i="5"/>
  <c r="I1369" i="5"/>
  <c r="H1369" i="5"/>
  <c r="R1369" i="5"/>
  <c r="J1369" i="5"/>
  <c r="X1369" i="5"/>
  <c r="I1370" i="5"/>
  <c r="J1370" i="5"/>
  <c r="R1370" i="5"/>
  <c r="G1370" i="5"/>
  <c r="H1370" i="5"/>
  <c r="F1370" i="5"/>
  <c r="X1370" i="5"/>
  <c r="G1371" i="5"/>
  <c r="R1371" i="5"/>
  <c r="H1371" i="5"/>
  <c r="I1371" i="5"/>
  <c r="F1371" i="5"/>
  <c r="J1371" i="5"/>
  <c r="X1371" i="5"/>
  <c r="G1372" i="5"/>
  <c r="F1372" i="5"/>
  <c r="H1372" i="5"/>
  <c r="I1372" i="5"/>
  <c r="J1372" i="5"/>
  <c r="R1372" i="5"/>
  <c r="X1372" i="5"/>
  <c r="G1373" i="5"/>
  <c r="J1373" i="5"/>
  <c r="R1373" i="5"/>
  <c r="F1373" i="5"/>
  <c r="H1373" i="5"/>
  <c r="I1373" i="5"/>
  <c r="X1373" i="5"/>
  <c r="H1374" i="5"/>
  <c r="F1374" i="5"/>
  <c r="J1374" i="5"/>
  <c r="R1374" i="5"/>
  <c r="G1374" i="5"/>
  <c r="I1374" i="5"/>
  <c r="X1374" i="5"/>
  <c r="R1375" i="5"/>
  <c r="F1375" i="5"/>
  <c r="G1375" i="5"/>
  <c r="H1375" i="5"/>
  <c r="I1375" i="5"/>
  <c r="J1375" i="5"/>
  <c r="X1375" i="5"/>
  <c r="J1376" i="5"/>
  <c r="H1376" i="5"/>
  <c r="G1376" i="5"/>
  <c r="I1376" i="5"/>
  <c r="R1376" i="5"/>
  <c r="F1376" i="5"/>
  <c r="X1376" i="5"/>
  <c r="G1377" i="5"/>
  <c r="H1377" i="5"/>
  <c r="J1377" i="5"/>
  <c r="R1377" i="5"/>
  <c r="I1377" i="5"/>
  <c r="F1377" i="5"/>
  <c r="X1377" i="5"/>
  <c r="F1378" i="5"/>
  <c r="H1378" i="5"/>
  <c r="I1378" i="5"/>
  <c r="J1378" i="5"/>
  <c r="G1378" i="5"/>
  <c r="R1378" i="5"/>
  <c r="X1378" i="5"/>
  <c r="G1379" i="5"/>
  <c r="F1379" i="5"/>
  <c r="H1379" i="5"/>
  <c r="I1379" i="5"/>
  <c r="J1379" i="5"/>
  <c r="R1379" i="5"/>
  <c r="X1379" i="5"/>
  <c r="G1380" i="5"/>
  <c r="J1380" i="5"/>
  <c r="R1380" i="5"/>
  <c r="H1380" i="5"/>
  <c r="F1380" i="5"/>
  <c r="I1380" i="5"/>
  <c r="X1380" i="5"/>
  <c r="H1381" i="5"/>
  <c r="R1381" i="5"/>
  <c r="G1381" i="5"/>
  <c r="I1381" i="5"/>
  <c r="F1381" i="5"/>
  <c r="J1381" i="5"/>
  <c r="X1381" i="5"/>
  <c r="H1382" i="5"/>
  <c r="F1382" i="5"/>
  <c r="R1382" i="5"/>
  <c r="G1382" i="5"/>
  <c r="I1382" i="5"/>
  <c r="J1382" i="5"/>
  <c r="X1382" i="5"/>
  <c r="V1383" i="5"/>
  <c r="J1384" i="5"/>
  <c r="I1384" i="5"/>
  <c r="G1384" i="5"/>
  <c r="F1384" i="5"/>
  <c r="H1384" i="5"/>
  <c r="R1384" i="5"/>
  <c r="X1384" i="5"/>
  <c r="I1385" i="5"/>
  <c r="G1385" i="5"/>
  <c r="H1385" i="5"/>
  <c r="J1385" i="5"/>
  <c r="F1385" i="5"/>
  <c r="R1385" i="5"/>
  <c r="X1385" i="5"/>
  <c r="R1386" i="5"/>
  <c r="G1386" i="5"/>
  <c r="H1386" i="5"/>
  <c r="I1386" i="5"/>
  <c r="J1386" i="5"/>
  <c r="F1386" i="5"/>
  <c r="X1386" i="5"/>
  <c r="G1387" i="5"/>
  <c r="R1387" i="5"/>
  <c r="H1387" i="5"/>
  <c r="I1387" i="5"/>
  <c r="F1387" i="5"/>
  <c r="J1387" i="5"/>
  <c r="X1387" i="5"/>
  <c r="H1388" i="5"/>
  <c r="F1388" i="5"/>
  <c r="R1388" i="5"/>
  <c r="G1388" i="5"/>
  <c r="J1388" i="5"/>
  <c r="I1388" i="5"/>
  <c r="X1388" i="5"/>
  <c r="V1389" i="5"/>
  <c r="F1390" i="5"/>
  <c r="I1390" i="5"/>
  <c r="R1390" i="5"/>
  <c r="G1390" i="5"/>
  <c r="J1390" i="5"/>
  <c r="H1390" i="5"/>
  <c r="X1390" i="5"/>
  <c r="R1391" i="5"/>
  <c r="G1391" i="5"/>
  <c r="F1391" i="5"/>
  <c r="J1391" i="5"/>
  <c r="I1391" i="5"/>
  <c r="H1391" i="5"/>
  <c r="X1391" i="5"/>
  <c r="J1392" i="5"/>
  <c r="F1392" i="5"/>
  <c r="R1392" i="5"/>
  <c r="G1392" i="5"/>
  <c r="I1392" i="5"/>
  <c r="H1392" i="5"/>
  <c r="X1392" i="5"/>
  <c r="G1393" i="5"/>
  <c r="F1393" i="5"/>
  <c r="H1393" i="5"/>
  <c r="J1393" i="5"/>
  <c r="R1393" i="5"/>
  <c r="I1393" i="5"/>
  <c r="X1393" i="5"/>
  <c r="G1394" i="5"/>
  <c r="F1394" i="5"/>
  <c r="I1394" i="5"/>
  <c r="R1394" i="5"/>
  <c r="H1394" i="5"/>
  <c r="J1394" i="5"/>
  <c r="X1394" i="5"/>
  <c r="G1395" i="5"/>
  <c r="F1395" i="5"/>
  <c r="H1395" i="5"/>
  <c r="I1395" i="5"/>
  <c r="J1395" i="5"/>
  <c r="R1395" i="5"/>
  <c r="X1395" i="5"/>
  <c r="G1396" i="5"/>
  <c r="I1396" i="5"/>
  <c r="F1396" i="5"/>
  <c r="J1396" i="5"/>
  <c r="R1396" i="5"/>
  <c r="H1396" i="5"/>
  <c r="X1396" i="5"/>
  <c r="G1397" i="5"/>
  <c r="I1397" i="5"/>
  <c r="F1397" i="5"/>
  <c r="H1397" i="5"/>
  <c r="J1397" i="5"/>
  <c r="R1397" i="5"/>
  <c r="X1397" i="5"/>
  <c r="R1398" i="5"/>
  <c r="F1398" i="5"/>
  <c r="G1398" i="5"/>
  <c r="J1398" i="5"/>
  <c r="H1398" i="5"/>
  <c r="I1398" i="5"/>
  <c r="X1398" i="5"/>
  <c r="H1399" i="5"/>
  <c r="J1399" i="5"/>
  <c r="R1399" i="5"/>
  <c r="G1399" i="5"/>
  <c r="F1399" i="5"/>
  <c r="I1399" i="5"/>
  <c r="X1399" i="5"/>
  <c r="J1400" i="5"/>
  <c r="R1400" i="5"/>
  <c r="G1400" i="5"/>
  <c r="H1400" i="5"/>
  <c r="I1400" i="5"/>
  <c r="F1400" i="5"/>
  <c r="X1400" i="5"/>
  <c r="F1401" i="5"/>
  <c r="R1401" i="5"/>
  <c r="I1401" i="5"/>
  <c r="G1401" i="5"/>
  <c r="J1401" i="5"/>
  <c r="H1401" i="5"/>
  <c r="X1401" i="5"/>
  <c r="G1402" i="5"/>
  <c r="H1402" i="5"/>
  <c r="J1402" i="5"/>
  <c r="I1402" i="5"/>
  <c r="F1402" i="5"/>
  <c r="R1402" i="5"/>
  <c r="X1402" i="5"/>
  <c r="H1403" i="5"/>
  <c r="R1403" i="5"/>
  <c r="J1403" i="5"/>
  <c r="I1403" i="5"/>
  <c r="G1403" i="5"/>
  <c r="F1403" i="5"/>
  <c r="X1403" i="5"/>
  <c r="F1404" i="5"/>
  <c r="J1404" i="5"/>
  <c r="G1404" i="5"/>
  <c r="R1404" i="5"/>
  <c r="I1404" i="5"/>
  <c r="H1404" i="5"/>
  <c r="X1404" i="5"/>
  <c r="F1405" i="5"/>
  <c r="J1405" i="5"/>
  <c r="I1405" i="5"/>
  <c r="R1405" i="5"/>
  <c r="H1405" i="5"/>
  <c r="G1405" i="5"/>
  <c r="X1405" i="5"/>
  <c r="G1406" i="5"/>
  <c r="J1406" i="5"/>
  <c r="H1406" i="5"/>
  <c r="I1406" i="5"/>
  <c r="F1406" i="5"/>
  <c r="R1406" i="5"/>
  <c r="X1406" i="5"/>
  <c r="F1407" i="5"/>
  <c r="I1407" i="5"/>
  <c r="G1407" i="5"/>
  <c r="H1407" i="5"/>
  <c r="J1407" i="5"/>
  <c r="R1407" i="5"/>
  <c r="X1407" i="5"/>
  <c r="G1408" i="5"/>
  <c r="F1408" i="5"/>
  <c r="H1408" i="5"/>
  <c r="I1408" i="5"/>
  <c r="J1408" i="5"/>
  <c r="R1408" i="5"/>
  <c r="X1408" i="5"/>
  <c r="R1409" i="5"/>
  <c r="G1409" i="5"/>
  <c r="H1409" i="5"/>
  <c r="J1409" i="5"/>
  <c r="F1409" i="5"/>
  <c r="I1409" i="5"/>
  <c r="X1409" i="5"/>
  <c r="G1410" i="5"/>
  <c r="F1410" i="5"/>
  <c r="H1410" i="5"/>
  <c r="J1410" i="5"/>
  <c r="I1410" i="5"/>
  <c r="R1410" i="5"/>
  <c r="X1410" i="5"/>
  <c r="G1411" i="5"/>
  <c r="R1411" i="5"/>
  <c r="F1411" i="5"/>
  <c r="I1411" i="5"/>
  <c r="H1411" i="5"/>
  <c r="J1411" i="5"/>
  <c r="X1411" i="5"/>
  <c r="G1412" i="5"/>
  <c r="F1412" i="5"/>
  <c r="I1412" i="5"/>
  <c r="R1412" i="5"/>
  <c r="H1412" i="5"/>
  <c r="J1412" i="5"/>
  <c r="X1412" i="5"/>
  <c r="H1413" i="5"/>
  <c r="I1413" i="5"/>
  <c r="R1413" i="5"/>
  <c r="F1413" i="5"/>
  <c r="G1413" i="5"/>
  <c r="J1413" i="5"/>
  <c r="X1413" i="5"/>
  <c r="G1414" i="5"/>
  <c r="J1414" i="5"/>
  <c r="F1414" i="5"/>
  <c r="H1414" i="5"/>
  <c r="R1414" i="5"/>
  <c r="I1414" i="5"/>
  <c r="X1414" i="5"/>
  <c r="G1415" i="5"/>
  <c r="H1415" i="5"/>
  <c r="I1415" i="5"/>
  <c r="J1415" i="5"/>
  <c r="R1415" i="5"/>
  <c r="F1415" i="5"/>
  <c r="X1415" i="5"/>
  <c r="G1416" i="5"/>
  <c r="I1416" i="5"/>
  <c r="J1416" i="5"/>
  <c r="R1416" i="5"/>
  <c r="F1416" i="5"/>
  <c r="H1416" i="5"/>
  <c r="X1416" i="5"/>
  <c r="I1417" i="5"/>
  <c r="J1417" i="5"/>
  <c r="R1417" i="5"/>
  <c r="G1417" i="5"/>
  <c r="H1417" i="5"/>
  <c r="F1417" i="5"/>
  <c r="X1417" i="5"/>
  <c r="G1418" i="5"/>
  <c r="F1418" i="5"/>
  <c r="R1418" i="5"/>
  <c r="H1418" i="5"/>
  <c r="J1418" i="5"/>
  <c r="I1418" i="5"/>
  <c r="X1418" i="5"/>
  <c r="G1419" i="5"/>
  <c r="R1419" i="5"/>
  <c r="F1419" i="5"/>
  <c r="I1419" i="5"/>
  <c r="H1419" i="5"/>
  <c r="J1419" i="5"/>
  <c r="X1419" i="5"/>
  <c r="G1420" i="5"/>
  <c r="I1420" i="5"/>
  <c r="J1420" i="5"/>
  <c r="F1420" i="5"/>
  <c r="R1420" i="5"/>
  <c r="H1420" i="5"/>
  <c r="X1420" i="5"/>
  <c r="F1421" i="5"/>
  <c r="G1421" i="5"/>
  <c r="J1421" i="5"/>
  <c r="R1421" i="5"/>
  <c r="I1421" i="5"/>
  <c r="H1421" i="5"/>
  <c r="X1421" i="5"/>
  <c r="G1422" i="5"/>
  <c r="J1422" i="5"/>
  <c r="F1422" i="5"/>
  <c r="H1422" i="5"/>
  <c r="R1422" i="5"/>
  <c r="I1422" i="5"/>
  <c r="X1422" i="5"/>
  <c r="G1423" i="5"/>
  <c r="J1423" i="5"/>
  <c r="I1423" i="5"/>
  <c r="R1423" i="5"/>
  <c r="F1423" i="5"/>
  <c r="H1423" i="5"/>
  <c r="X1423" i="5"/>
  <c r="G1424" i="5"/>
  <c r="I1424" i="5"/>
  <c r="R1424" i="5"/>
  <c r="F1424" i="5"/>
  <c r="H1424" i="5"/>
  <c r="J1424" i="5"/>
  <c r="X1424" i="5"/>
  <c r="G1425" i="5"/>
  <c r="F1425" i="5"/>
  <c r="R1425" i="5"/>
  <c r="H1425" i="5"/>
  <c r="I1425" i="5"/>
  <c r="J1425" i="5"/>
  <c r="X1425" i="5"/>
  <c r="I1426" i="5"/>
  <c r="H1426" i="5"/>
  <c r="G1426" i="5"/>
  <c r="R1426" i="5"/>
  <c r="J1426" i="5"/>
  <c r="F1426" i="5"/>
  <c r="X1426" i="5"/>
  <c r="G1427" i="5"/>
  <c r="R1427" i="5"/>
  <c r="F1427" i="5"/>
  <c r="I1427" i="5"/>
  <c r="H1427" i="5"/>
  <c r="J1427" i="5"/>
  <c r="X1427" i="5"/>
  <c r="G1428" i="5"/>
  <c r="I1428" i="5"/>
  <c r="J1428" i="5"/>
  <c r="F1428" i="5"/>
  <c r="R1428" i="5"/>
  <c r="H1428" i="5"/>
  <c r="X1428" i="5"/>
  <c r="F1429" i="5"/>
  <c r="G1429" i="5"/>
  <c r="R1429" i="5"/>
  <c r="I1429" i="5"/>
  <c r="H1429" i="5"/>
  <c r="J1429" i="5"/>
  <c r="X1429" i="5"/>
  <c r="I1430" i="5"/>
  <c r="R1430" i="5"/>
  <c r="F1430" i="5"/>
  <c r="G1430" i="5"/>
  <c r="J1430" i="5"/>
  <c r="H1430" i="5"/>
  <c r="X1430" i="5"/>
  <c r="G1431" i="5"/>
  <c r="J1431" i="5"/>
  <c r="I1431" i="5"/>
  <c r="R1431" i="5"/>
  <c r="F1431" i="5"/>
  <c r="H1431" i="5"/>
  <c r="X1431" i="5"/>
  <c r="G1432" i="5"/>
  <c r="J1432" i="5"/>
  <c r="I1432" i="5"/>
  <c r="R1432" i="5"/>
  <c r="F1432" i="5"/>
  <c r="H1432" i="5"/>
  <c r="X1432" i="5"/>
  <c r="G1433" i="5"/>
  <c r="F1433" i="5"/>
  <c r="R1433" i="5"/>
  <c r="H1433" i="5"/>
  <c r="I1433" i="5"/>
  <c r="J1433" i="5"/>
  <c r="X1433" i="5"/>
  <c r="R1434" i="5"/>
  <c r="J1434" i="5"/>
  <c r="G1434" i="5"/>
  <c r="F1434" i="5"/>
  <c r="I1434" i="5"/>
  <c r="H1434" i="5"/>
  <c r="X1434" i="5"/>
  <c r="I1435" i="5"/>
  <c r="H1435" i="5"/>
  <c r="G1435" i="5"/>
  <c r="J1435" i="5"/>
  <c r="R1435" i="5"/>
  <c r="F1435" i="5"/>
  <c r="X1435" i="5"/>
  <c r="I1436" i="5"/>
  <c r="H1436" i="5"/>
  <c r="R1436" i="5"/>
  <c r="J1436" i="5"/>
  <c r="G1436" i="5"/>
  <c r="F1436" i="5"/>
  <c r="X1436" i="5"/>
  <c r="R1437" i="5"/>
  <c r="I1437" i="5"/>
  <c r="F1437" i="5"/>
  <c r="J1437" i="5"/>
  <c r="G1437" i="5"/>
  <c r="H1437" i="5"/>
  <c r="X1437" i="5"/>
  <c r="G1438" i="5"/>
  <c r="I1438" i="5"/>
  <c r="R1438" i="5"/>
  <c r="H1438" i="5"/>
  <c r="F1438" i="5"/>
  <c r="J1438" i="5"/>
  <c r="X1438" i="5"/>
  <c r="G1439" i="5"/>
  <c r="J1439" i="5"/>
  <c r="I1439" i="5"/>
  <c r="R1439" i="5"/>
  <c r="F1439" i="5"/>
  <c r="H1439" i="5"/>
  <c r="X1439" i="5"/>
  <c r="I1440" i="5"/>
  <c r="J1440" i="5"/>
  <c r="G1440" i="5"/>
  <c r="R1440" i="5"/>
  <c r="H1440" i="5"/>
  <c r="F1440" i="5"/>
  <c r="X1440" i="5"/>
  <c r="H1441" i="5"/>
  <c r="J1441" i="5"/>
  <c r="F1441" i="5"/>
  <c r="G1441" i="5"/>
  <c r="R1441" i="5"/>
  <c r="I1441" i="5"/>
  <c r="X1441" i="5"/>
  <c r="G1442" i="5"/>
  <c r="H1442" i="5"/>
  <c r="R1442" i="5"/>
  <c r="I1442" i="5"/>
  <c r="J1442" i="5"/>
  <c r="F1442" i="5"/>
  <c r="X1442" i="5"/>
  <c r="G1443" i="5"/>
  <c r="J1443" i="5"/>
  <c r="R1443" i="5"/>
  <c r="F1443" i="5"/>
  <c r="H1443" i="5"/>
  <c r="I1443" i="5"/>
  <c r="X1443" i="5"/>
  <c r="G1444" i="5"/>
  <c r="R1444" i="5"/>
  <c r="I1444" i="5"/>
  <c r="J1444" i="5"/>
  <c r="F1444" i="5"/>
  <c r="H1444" i="5"/>
  <c r="X1444" i="5"/>
  <c r="R1445" i="5"/>
  <c r="F1445" i="5"/>
  <c r="G1445" i="5"/>
  <c r="J1445" i="5"/>
  <c r="I1445" i="5"/>
  <c r="H1445" i="5"/>
  <c r="X1445" i="5"/>
  <c r="G1446" i="5"/>
  <c r="R1446" i="5"/>
  <c r="F1446" i="5"/>
  <c r="I1446" i="5"/>
  <c r="J1446" i="5"/>
  <c r="H1446" i="5"/>
  <c r="X1446" i="5"/>
  <c r="G1447" i="5"/>
  <c r="H1447" i="5"/>
  <c r="R1447" i="5"/>
  <c r="F1447" i="5"/>
  <c r="J1447" i="5"/>
  <c r="I1447" i="5"/>
  <c r="X1447" i="5"/>
  <c r="G1448" i="5"/>
  <c r="R1448" i="5"/>
  <c r="F1448" i="5"/>
  <c r="H1448" i="5"/>
  <c r="J1448" i="5"/>
  <c r="I1448" i="5"/>
  <c r="X1448" i="5"/>
  <c r="G1449" i="5"/>
  <c r="R1449" i="5"/>
  <c r="I1449" i="5"/>
  <c r="H1449" i="5"/>
  <c r="J1449" i="5"/>
  <c r="F1449" i="5"/>
  <c r="X1449" i="5"/>
  <c r="G1450" i="5"/>
  <c r="I1450" i="5"/>
  <c r="J1450" i="5"/>
  <c r="H1450" i="5"/>
  <c r="F1450" i="5"/>
  <c r="R1450" i="5"/>
  <c r="X1450" i="5"/>
  <c r="G1451" i="5"/>
  <c r="R1451" i="5"/>
  <c r="F1451" i="5"/>
  <c r="H1451" i="5"/>
  <c r="J1451" i="5"/>
  <c r="I1451" i="5"/>
  <c r="X1451" i="5"/>
  <c r="G1452" i="5"/>
  <c r="R1452" i="5"/>
  <c r="F1452" i="5"/>
  <c r="H1452" i="5"/>
  <c r="I1452" i="5"/>
  <c r="J1452" i="5"/>
  <c r="X1452" i="5"/>
  <c r="G1453" i="5"/>
  <c r="F1453" i="5"/>
  <c r="R1453" i="5"/>
  <c r="H1453" i="5"/>
  <c r="J1453" i="5"/>
  <c r="I1453" i="5"/>
  <c r="X1453" i="5"/>
  <c r="G1454" i="5"/>
  <c r="H1454" i="5"/>
  <c r="I1454" i="5"/>
  <c r="J1454" i="5"/>
  <c r="R1454" i="5"/>
  <c r="F1454" i="5"/>
  <c r="X1454" i="5"/>
  <c r="G1455" i="5"/>
  <c r="R1455" i="5"/>
  <c r="F1455" i="5"/>
  <c r="H1455" i="5"/>
  <c r="I1455" i="5"/>
  <c r="J1455" i="5"/>
  <c r="X1455" i="5"/>
  <c r="H1456" i="5"/>
  <c r="R1456" i="5"/>
  <c r="J1456" i="5"/>
  <c r="G1456" i="5"/>
  <c r="F1456" i="5"/>
  <c r="I1456" i="5"/>
  <c r="X1456" i="5"/>
  <c r="V1457" i="5"/>
  <c r="G1458" i="5"/>
  <c r="F1458" i="5"/>
  <c r="H1458" i="5"/>
  <c r="R1458" i="5"/>
  <c r="I1458" i="5"/>
  <c r="J1458" i="5"/>
  <c r="X1458" i="5"/>
  <c r="G1459" i="5"/>
  <c r="H1459" i="5"/>
  <c r="I1459" i="5"/>
  <c r="J1459" i="5"/>
  <c r="R1459" i="5"/>
  <c r="F1459" i="5"/>
  <c r="X1459" i="5"/>
  <c r="F1460" i="5"/>
  <c r="I1460" i="5"/>
  <c r="R1460" i="5"/>
  <c r="G1460" i="5"/>
  <c r="H1460" i="5"/>
  <c r="J1460" i="5"/>
  <c r="X1460" i="5"/>
  <c r="R1461" i="5"/>
  <c r="H1461" i="5"/>
  <c r="G1461" i="5"/>
  <c r="I1461" i="5"/>
  <c r="J1461" i="5"/>
  <c r="F1461" i="5"/>
  <c r="X1461" i="5"/>
  <c r="G1462" i="5"/>
  <c r="F1462" i="5"/>
  <c r="R1462" i="5"/>
  <c r="I1462" i="5"/>
  <c r="J1462" i="5"/>
  <c r="H1462" i="5"/>
  <c r="X1462" i="5"/>
  <c r="G1463" i="5"/>
  <c r="J1463" i="5"/>
  <c r="I1463" i="5"/>
  <c r="H1463" i="5"/>
  <c r="R1463" i="5"/>
  <c r="F1463" i="5"/>
  <c r="X1463" i="5"/>
  <c r="G1464" i="5"/>
  <c r="H1464" i="5"/>
  <c r="I1464" i="5"/>
  <c r="J1464" i="5"/>
  <c r="R1464" i="5"/>
  <c r="F1464" i="5"/>
  <c r="X1464" i="5"/>
  <c r="G1465" i="5"/>
  <c r="H1465" i="5"/>
  <c r="J1465" i="5"/>
  <c r="F1465" i="5"/>
  <c r="I1465" i="5"/>
  <c r="R1465" i="5"/>
  <c r="X1465" i="5"/>
  <c r="G1466" i="5"/>
  <c r="I1466" i="5"/>
  <c r="J1466" i="5"/>
  <c r="F1466" i="5"/>
  <c r="H1466" i="5"/>
  <c r="R1466" i="5"/>
  <c r="X1466" i="5"/>
  <c r="V1467" i="5"/>
  <c r="G1468" i="5"/>
  <c r="F1468" i="5"/>
  <c r="H1468" i="5"/>
  <c r="J1468" i="5"/>
  <c r="I1468" i="5"/>
  <c r="R1468" i="5"/>
  <c r="X1468" i="5"/>
  <c r="G1469" i="5"/>
  <c r="R1469" i="5"/>
  <c r="H1469" i="5"/>
  <c r="J1469" i="5"/>
  <c r="F1469" i="5"/>
  <c r="I1469" i="5"/>
  <c r="X1469" i="5"/>
  <c r="G1470" i="5"/>
  <c r="I1470" i="5"/>
  <c r="J1470" i="5"/>
  <c r="F1470" i="5"/>
  <c r="H1470" i="5"/>
  <c r="R1470" i="5"/>
  <c r="X1470" i="5"/>
  <c r="R1471" i="5"/>
  <c r="F1471" i="5"/>
  <c r="G1471" i="5"/>
  <c r="I1471" i="5"/>
  <c r="J1471" i="5"/>
  <c r="H1471" i="5"/>
  <c r="X1471" i="5"/>
  <c r="G1472" i="5"/>
  <c r="J1472" i="5"/>
  <c r="R1472" i="5"/>
  <c r="I1472" i="5"/>
  <c r="F1472" i="5"/>
  <c r="H1472" i="5"/>
  <c r="X1472" i="5"/>
  <c r="R1473" i="5"/>
  <c r="F1473" i="5"/>
  <c r="I1473" i="5"/>
  <c r="G1473" i="5"/>
  <c r="H1473" i="5"/>
  <c r="J1473" i="5"/>
  <c r="X1473" i="5"/>
  <c r="G1474" i="5"/>
  <c r="F1474" i="5"/>
  <c r="H1474" i="5"/>
  <c r="R1474" i="5"/>
  <c r="I1474" i="5"/>
  <c r="J1474" i="5"/>
  <c r="X1474" i="5"/>
  <c r="G1475" i="5"/>
  <c r="I1475" i="5"/>
  <c r="H1475" i="5"/>
  <c r="J1475" i="5"/>
  <c r="R1475" i="5"/>
  <c r="F1475" i="5"/>
  <c r="X1475" i="5"/>
  <c r="J1476" i="5"/>
  <c r="G1476" i="5"/>
  <c r="I1476" i="5"/>
  <c r="H1476" i="5"/>
  <c r="R1476" i="5"/>
  <c r="F1476" i="5"/>
  <c r="X1476" i="5"/>
  <c r="I1477" i="5"/>
  <c r="G1477" i="5"/>
  <c r="R1477" i="5"/>
  <c r="F1477" i="5"/>
  <c r="H1477" i="5"/>
  <c r="J1477" i="5"/>
  <c r="X1477" i="5"/>
  <c r="G1478" i="5"/>
  <c r="R1478" i="5"/>
  <c r="F1478" i="5"/>
  <c r="I1478" i="5"/>
  <c r="J1478" i="5"/>
  <c r="H1478" i="5"/>
  <c r="X1478" i="5"/>
  <c r="G1479" i="5"/>
  <c r="H1479" i="5"/>
  <c r="R1479" i="5"/>
  <c r="F1479" i="5"/>
  <c r="J1479" i="5"/>
  <c r="I1479" i="5"/>
  <c r="X1479" i="5"/>
  <c r="G1480" i="5"/>
  <c r="R1480" i="5"/>
  <c r="F1480" i="5"/>
  <c r="H1480" i="5"/>
  <c r="I1480" i="5"/>
  <c r="J1480" i="5"/>
  <c r="X1480" i="5"/>
  <c r="G1481" i="5"/>
  <c r="F1481" i="5"/>
  <c r="I1481" i="5"/>
  <c r="H1481" i="5"/>
  <c r="J1481" i="5"/>
  <c r="R1481" i="5"/>
  <c r="X1481" i="5"/>
  <c r="G1482" i="5"/>
  <c r="H1482" i="5"/>
  <c r="R1482" i="5"/>
  <c r="I1482" i="5"/>
  <c r="J1482" i="5"/>
  <c r="F1482" i="5"/>
  <c r="X1482" i="5"/>
  <c r="G1483" i="5"/>
  <c r="J1483" i="5"/>
  <c r="H1483" i="5"/>
  <c r="I1483" i="5"/>
  <c r="R1483" i="5"/>
  <c r="F1483" i="5"/>
  <c r="X1483" i="5"/>
  <c r="I1484" i="5"/>
  <c r="H1484" i="5"/>
  <c r="R1484" i="5"/>
  <c r="F1484" i="5"/>
  <c r="G1484" i="5"/>
  <c r="J1484" i="5"/>
  <c r="X1484" i="5"/>
  <c r="R1485" i="5"/>
  <c r="G1485" i="5"/>
  <c r="F1485" i="5"/>
  <c r="H1485" i="5"/>
  <c r="J1485" i="5"/>
  <c r="I1485" i="5"/>
  <c r="X1485" i="5"/>
  <c r="G1486" i="5"/>
  <c r="H1486" i="5"/>
  <c r="I1486" i="5"/>
  <c r="J1486" i="5"/>
  <c r="R1486" i="5"/>
  <c r="F1486" i="5"/>
  <c r="X1486" i="5"/>
  <c r="G1487" i="5"/>
  <c r="H1487" i="5"/>
  <c r="R1487" i="5"/>
  <c r="F1487" i="5"/>
  <c r="I1487" i="5"/>
  <c r="J1487" i="5"/>
  <c r="X1487" i="5"/>
  <c r="G1488" i="5"/>
  <c r="F1488" i="5"/>
  <c r="H1488" i="5"/>
  <c r="I1488" i="5"/>
  <c r="R1488" i="5"/>
  <c r="J1488" i="5"/>
  <c r="X1488" i="5"/>
  <c r="H1489" i="5"/>
  <c r="J1489" i="5"/>
  <c r="I1489" i="5"/>
  <c r="R1489" i="5"/>
  <c r="G1489" i="5"/>
  <c r="F1489" i="5"/>
  <c r="X1489" i="5"/>
  <c r="G1490" i="5"/>
  <c r="F1490" i="5"/>
  <c r="I1490" i="5"/>
  <c r="J1490" i="5"/>
  <c r="R1490" i="5"/>
  <c r="H1490" i="5"/>
  <c r="X1490" i="5"/>
  <c r="G1491" i="5"/>
  <c r="R1491" i="5"/>
  <c r="F1491" i="5"/>
  <c r="I1491" i="5"/>
  <c r="H1491" i="5"/>
  <c r="J1491" i="5"/>
  <c r="X1491" i="5"/>
  <c r="J1492" i="5"/>
  <c r="G1492" i="5"/>
  <c r="F1492" i="5"/>
  <c r="H1492" i="5"/>
  <c r="I1492" i="5"/>
  <c r="R1492" i="5"/>
  <c r="X1492" i="5"/>
  <c r="G1493" i="5"/>
  <c r="F1493" i="5"/>
  <c r="I1493" i="5"/>
  <c r="H1493" i="5"/>
  <c r="J1493" i="5"/>
  <c r="R1493" i="5"/>
  <c r="X1493" i="5"/>
  <c r="I1494" i="5"/>
  <c r="G1494" i="5"/>
  <c r="J1494" i="5"/>
  <c r="R1494" i="5"/>
  <c r="H1494" i="5"/>
  <c r="F1494" i="5"/>
  <c r="X1494" i="5"/>
  <c r="G1495" i="5"/>
  <c r="R1495" i="5"/>
  <c r="F1495" i="5"/>
  <c r="I1495" i="5"/>
  <c r="H1495" i="5"/>
  <c r="J1495" i="5"/>
  <c r="X1495" i="5"/>
  <c r="J1496" i="5"/>
  <c r="F1496" i="5"/>
  <c r="G1496" i="5"/>
  <c r="H1496" i="5"/>
  <c r="R1496" i="5"/>
  <c r="I1496" i="5"/>
  <c r="X1496" i="5"/>
  <c r="G1497" i="5"/>
  <c r="I1497" i="5"/>
  <c r="H1497" i="5"/>
  <c r="J1497" i="5"/>
  <c r="R1497" i="5"/>
  <c r="F1497" i="5"/>
  <c r="X1497" i="5"/>
  <c r="G1498" i="5"/>
  <c r="H1498" i="5"/>
  <c r="R1498" i="5"/>
  <c r="I1498" i="5"/>
  <c r="J1498" i="5"/>
  <c r="F1498" i="5"/>
  <c r="X1498" i="5"/>
  <c r="G1499" i="5"/>
  <c r="H1499" i="5"/>
  <c r="I1499" i="5"/>
  <c r="R1499" i="5"/>
  <c r="F1499" i="5"/>
  <c r="J1499" i="5"/>
  <c r="X1499" i="5"/>
  <c r="H1500" i="5"/>
  <c r="J1500" i="5"/>
  <c r="F1500" i="5"/>
  <c r="I1500" i="5"/>
  <c r="G1500" i="5"/>
  <c r="R1500" i="5"/>
  <c r="X1500" i="5"/>
  <c r="G1501" i="5"/>
  <c r="F1501" i="5"/>
  <c r="I1501" i="5"/>
  <c r="R1501" i="5"/>
  <c r="J1501" i="5"/>
  <c r="H1501" i="5"/>
  <c r="X1501" i="5"/>
  <c r="V1502" i="5"/>
  <c r="G1503" i="5"/>
  <c r="J1503" i="5"/>
  <c r="H1503" i="5"/>
  <c r="R1503" i="5"/>
  <c r="F1503" i="5"/>
  <c r="I1503" i="5"/>
  <c r="X1503" i="5"/>
  <c r="G1504" i="5"/>
  <c r="F1504" i="5"/>
  <c r="H1504" i="5"/>
  <c r="I1504" i="5"/>
  <c r="J1504" i="5"/>
  <c r="R1504" i="5"/>
  <c r="X1504" i="5"/>
  <c r="F1505" i="5"/>
  <c r="R1505" i="5"/>
  <c r="H1505" i="5"/>
  <c r="G1505" i="5"/>
  <c r="I1505" i="5"/>
  <c r="J1505" i="5"/>
  <c r="X1505" i="5"/>
  <c r="G1506" i="5"/>
  <c r="I1506" i="5"/>
  <c r="J1506" i="5"/>
  <c r="H1506" i="5"/>
  <c r="F1506" i="5"/>
  <c r="R1506" i="5"/>
  <c r="X1506" i="5"/>
  <c r="G1507" i="5"/>
  <c r="J1507" i="5"/>
  <c r="R1507" i="5"/>
  <c r="F1507" i="5"/>
  <c r="H1507" i="5"/>
  <c r="I1507" i="5"/>
  <c r="X1507" i="5"/>
  <c r="R1508" i="5"/>
  <c r="I1508" i="5"/>
  <c r="G1508" i="5"/>
  <c r="J1508" i="5"/>
  <c r="F1508" i="5"/>
  <c r="H1508" i="5"/>
  <c r="X1508" i="5"/>
  <c r="G1509" i="5"/>
  <c r="F1509" i="5"/>
  <c r="H1509" i="5"/>
  <c r="J1509" i="5"/>
  <c r="R1509" i="5"/>
  <c r="I1509" i="5"/>
  <c r="X1509" i="5"/>
  <c r="F1510" i="5"/>
  <c r="R1510" i="5"/>
  <c r="H1510" i="5"/>
  <c r="I1510" i="5"/>
  <c r="J1510" i="5"/>
  <c r="G1510" i="5"/>
  <c r="X1510" i="5"/>
  <c r="G1511" i="5"/>
  <c r="J1511" i="5"/>
  <c r="R1511" i="5"/>
  <c r="F1511" i="5"/>
  <c r="I1511" i="5"/>
  <c r="H1511" i="5"/>
  <c r="X1511" i="5"/>
  <c r="G1512" i="5"/>
  <c r="J1512" i="5"/>
  <c r="R1512" i="5"/>
  <c r="F1512" i="5"/>
  <c r="H1512" i="5"/>
  <c r="I1512" i="5"/>
  <c r="X1512" i="5"/>
  <c r="V1513" i="5"/>
  <c r="G1514" i="5"/>
  <c r="H1514" i="5"/>
  <c r="R1514" i="5"/>
  <c r="I1514" i="5"/>
  <c r="J1514" i="5"/>
  <c r="F1514" i="5"/>
  <c r="X1514" i="5"/>
  <c r="G1515" i="5"/>
  <c r="H1515" i="5"/>
  <c r="I1515" i="5"/>
  <c r="R1515" i="5"/>
  <c r="F1515" i="5"/>
  <c r="J1515" i="5"/>
  <c r="X1515" i="5"/>
  <c r="G1516" i="5"/>
  <c r="F1516" i="5"/>
  <c r="H1516" i="5"/>
  <c r="I1516" i="5"/>
  <c r="J1516" i="5"/>
  <c r="R1516" i="5"/>
  <c r="X1516" i="5"/>
  <c r="H1517" i="5"/>
  <c r="F1517" i="5"/>
  <c r="J1517" i="5"/>
  <c r="I1517" i="5"/>
  <c r="G1517" i="5"/>
  <c r="R1517" i="5"/>
  <c r="X1517" i="5"/>
  <c r="G1518" i="5"/>
  <c r="F1518" i="5"/>
  <c r="H1518" i="5"/>
  <c r="I1518" i="5"/>
  <c r="J1518" i="5"/>
  <c r="R1518" i="5"/>
  <c r="X1518" i="5"/>
  <c r="G1519" i="5"/>
  <c r="H1519" i="5"/>
  <c r="R1519" i="5"/>
  <c r="F1519" i="5"/>
  <c r="J1519" i="5"/>
  <c r="I1519" i="5"/>
  <c r="X1519" i="5"/>
  <c r="G1520" i="5"/>
  <c r="F1520" i="5"/>
  <c r="H1520" i="5"/>
  <c r="I1520" i="5"/>
  <c r="J1520" i="5"/>
  <c r="R1520" i="5"/>
  <c r="X1520" i="5"/>
  <c r="H1521" i="5"/>
  <c r="R1521" i="5"/>
  <c r="G1521" i="5"/>
  <c r="J1521" i="5"/>
  <c r="I1521" i="5"/>
  <c r="F1521" i="5"/>
  <c r="X1521" i="5"/>
  <c r="G1522" i="5"/>
  <c r="F1522" i="5"/>
  <c r="I1522" i="5"/>
  <c r="J1522" i="5"/>
  <c r="R1522" i="5"/>
  <c r="H1522" i="5"/>
  <c r="X1522" i="5"/>
  <c r="G1523" i="5"/>
  <c r="R1523" i="5"/>
  <c r="F1523" i="5"/>
  <c r="J1523" i="5"/>
  <c r="H1523" i="5"/>
  <c r="I1523" i="5"/>
  <c r="X1523" i="5"/>
  <c r="G1524" i="5"/>
  <c r="F1524" i="5"/>
  <c r="H1524" i="5"/>
  <c r="I1524" i="5"/>
  <c r="R1524" i="5"/>
  <c r="J1524" i="5"/>
  <c r="X1524" i="5"/>
  <c r="G1525" i="5"/>
  <c r="H1525" i="5"/>
  <c r="J1525" i="5"/>
  <c r="R1525" i="5"/>
  <c r="I1525" i="5"/>
  <c r="F1525" i="5"/>
  <c r="X1525" i="5"/>
  <c r="R1526" i="5"/>
  <c r="G1526" i="5"/>
  <c r="I1526" i="5"/>
  <c r="H1526" i="5"/>
  <c r="F1526" i="5"/>
  <c r="J1526" i="5"/>
  <c r="X1526" i="5"/>
  <c r="G1527" i="5"/>
  <c r="H1527" i="5"/>
  <c r="J1527" i="5"/>
  <c r="R1527" i="5"/>
  <c r="F1527" i="5"/>
  <c r="I1527" i="5"/>
  <c r="X1527" i="5"/>
  <c r="R1528" i="5"/>
  <c r="J1528" i="5"/>
  <c r="G1528" i="5"/>
  <c r="I1528" i="5"/>
  <c r="H1528" i="5"/>
  <c r="F1528" i="5"/>
  <c r="X1528" i="5"/>
  <c r="G1529" i="5"/>
  <c r="I1529" i="5"/>
  <c r="H1529" i="5"/>
  <c r="J1529" i="5"/>
  <c r="R1529" i="5"/>
  <c r="F1529" i="5"/>
  <c r="X1529" i="5"/>
  <c r="G1530" i="5"/>
  <c r="F1530" i="5"/>
  <c r="H1530" i="5"/>
  <c r="R1530" i="5"/>
  <c r="I1530" i="5"/>
  <c r="J1530" i="5"/>
  <c r="X1530" i="5"/>
  <c r="G1531" i="5"/>
  <c r="J1531" i="5"/>
  <c r="H1531" i="5"/>
  <c r="I1531" i="5"/>
  <c r="R1531" i="5"/>
  <c r="F1531" i="5"/>
  <c r="X1531" i="5"/>
  <c r="F1532" i="5"/>
  <c r="R1532" i="5"/>
  <c r="G1532" i="5"/>
  <c r="I1532" i="5"/>
  <c r="J1532" i="5"/>
  <c r="H1532" i="5"/>
  <c r="X1532" i="5"/>
  <c r="F1533" i="5"/>
  <c r="R1533" i="5"/>
  <c r="J1533" i="5"/>
  <c r="H1533" i="5"/>
  <c r="G1533" i="5"/>
  <c r="I1533" i="5"/>
  <c r="X1533" i="5"/>
  <c r="G1534" i="5"/>
  <c r="H1534" i="5"/>
  <c r="I1534" i="5"/>
  <c r="J1534" i="5"/>
  <c r="F1534" i="5"/>
  <c r="R1534" i="5"/>
  <c r="X1534" i="5"/>
  <c r="G1535" i="5"/>
  <c r="J1535" i="5"/>
  <c r="H1535" i="5"/>
  <c r="R1535" i="5"/>
  <c r="F1535" i="5"/>
  <c r="I1535" i="5"/>
  <c r="X1535" i="5"/>
  <c r="G1536" i="5"/>
  <c r="H1536" i="5"/>
  <c r="R1536" i="5"/>
  <c r="J1536" i="5"/>
  <c r="I1536" i="5"/>
  <c r="F1536" i="5"/>
  <c r="X1536" i="5"/>
  <c r="V1537" i="5"/>
  <c r="G1538" i="5"/>
  <c r="F1538" i="5"/>
  <c r="I1538" i="5"/>
  <c r="J1538" i="5"/>
  <c r="R1538" i="5"/>
  <c r="H1538" i="5"/>
  <c r="X1538" i="5"/>
  <c r="G1539" i="5"/>
  <c r="R1539" i="5"/>
  <c r="F1539" i="5"/>
  <c r="I1539" i="5"/>
  <c r="J1539" i="5"/>
  <c r="H1539" i="5"/>
  <c r="X1539" i="5"/>
  <c r="G1540" i="5"/>
  <c r="J1540" i="5"/>
  <c r="R1540" i="5"/>
  <c r="F1540" i="5"/>
  <c r="H1540" i="5"/>
  <c r="I1540" i="5"/>
  <c r="X1540" i="5"/>
  <c r="G1541" i="5"/>
  <c r="F1541" i="5"/>
  <c r="H1541" i="5"/>
  <c r="I1541" i="5"/>
  <c r="J1541" i="5"/>
  <c r="R1541" i="5"/>
  <c r="X1541" i="5"/>
  <c r="G1542" i="5"/>
  <c r="F1542" i="5"/>
  <c r="H1542" i="5"/>
  <c r="I1542" i="5"/>
  <c r="J1542" i="5"/>
  <c r="R1542" i="5"/>
  <c r="X1542" i="5"/>
  <c r="G1543" i="5"/>
  <c r="I1543" i="5"/>
  <c r="J1543" i="5"/>
  <c r="R1543" i="5"/>
  <c r="F1543" i="5"/>
  <c r="H1543" i="5"/>
  <c r="X1543" i="5"/>
  <c r="G1544" i="5"/>
  <c r="R1544" i="5"/>
  <c r="H1544" i="5"/>
  <c r="F1544" i="5"/>
  <c r="I1544" i="5"/>
  <c r="J1544" i="5"/>
  <c r="X1544" i="5"/>
  <c r="V1545" i="5"/>
  <c r="G1546" i="5"/>
  <c r="R1546" i="5"/>
  <c r="F1546" i="5"/>
  <c r="I1546" i="5"/>
  <c r="H1546" i="5"/>
  <c r="J1546" i="5"/>
  <c r="X1546" i="5"/>
  <c r="H1547" i="5"/>
  <c r="J1547" i="5"/>
  <c r="G1547" i="5"/>
  <c r="I1547" i="5"/>
  <c r="F1547" i="5"/>
  <c r="R1547" i="5"/>
  <c r="X1547" i="5"/>
  <c r="F1548" i="5"/>
  <c r="H1548" i="5"/>
  <c r="R1548" i="5"/>
  <c r="G1548" i="5"/>
  <c r="I1548" i="5"/>
  <c r="J1548" i="5"/>
  <c r="X1548" i="5"/>
  <c r="G1549" i="5"/>
  <c r="R1549" i="5"/>
  <c r="F1549" i="5"/>
  <c r="H1549" i="5"/>
  <c r="I1549" i="5"/>
  <c r="J1549" i="5"/>
  <c r="X1549" i="5"/>
  <c r="R1550" i="5"/>
  <c r="J1550" i="5"/>
  <c r="H1550" i="5"/>
  <c r="F1550" i="5"/>
  <c r="G1550" i="5"/>
  <c r="I1550" i="5"/>
  <c r="X1550" i="5"/>
  <c r="V1551" i="5"/>
  <c r="I1552" i="5"/>
  <c r="J1552" i="5"/>
  <c r="R1552" i="5"/>
  <c r="G1552" i="5"/>
  <c r="H1552" i="5"/>
  <c r="F1552" i="5"/>
  <c r="X1552" i="5"/>
  <c r="G1553" i="5"/>
  <c r="J1553" i="5"/>
  <c r="I1553" i="5"/>
  <c r="H1553" i="5"/>
  <c r="F1553" i="5"/>
  <c r="R1553" i="5"/>
  <c r="X1553" i="5"/>
  <c r="G1554" i="5"/>
  <c r="H1554" i="5"/>
  <c r="I1554" i="5"/>
  <c r="J1554" i="5"/>
  <c r="R1554" i="5"/>
  <c r="F1554" i="5"/>
  <c r="X1554" i="5"/>
  <c r="F1555" i="5"/>
  <c r="G1555" i="5"/>
  <c r="H1555" i="5"/>
  <c r="I1555" i="5"/>
  <c r="J1555" i="5"/>
  <c r="R1555" i="5"/>
  <c r="X1555" i="5"/>
  <c r="G1556" i="5"/>
  <c r="F1556" i="5"/>
  <c r="H1556" i="5"/>
  <c r="I1556" i="5"/>
  <c r="J1556" i="5"/>
  <c r="R1556" i="5"/>
  <c r="X1556" i="5"/>
  <c r="G1557" i="5"/>
  <c r="J1557" i="5"/>
  <c r="R1557" i="5"/>
  <c r="H1557" i="5"/>
  <c r="F1557" i="5"/>
  <c r="I1557" i="5"/>
  <c r="X1557" i="5"/>
  <c r="R1558" i="5"/>
  <c r="J1558" i="5"/>
  <c r="G1558" i="5"/>
  <c r="I1558" i="5"/>
  <c r="H1558" i="5"/>
  <c r="F1558" i="5"/>
  <c r="X1558" i="5"/>
  <c r="R1559" i="5"/>
  <c r="F1559" i="5"/>
  <c r="H1559" i="5"/>
  <c r="G1559" i="5"/>
  <c r="I1559" i="5"/>
  <c r="J1559" i="5"/>
  <c r="X1559" i="5"/>
  <c r="F1560" i="5"/>
  <c r="I1560" i="5"/>
  <c r="H1560" i="5"/>
  <c r="G1560" i="5"/>
  <c r="J1560" i="5"/>
  <c r="R1560" i="5"/>
  <c r="X1560" i="5"/>
  <c r="G1561" i="5"/>
  <c r="J1561" i="5"/>
  <c r="R1561" i="5"/>
  <c r="H1561" i="5"/>
  <c r="F1561" i="5"/>
  <c r="I1561" i="5"/>
  <c r="X1561" i="5"/>
  <c r="R1562" i="5"/>
  <c r="G1562" i="5"/>
  <c r="F1562" i="5"/>
  <c r="J1562" i="5"/>
  <c r="H1562" i="5"/>
  <c r="I1562" i="5"/>
  <c r="X1562" i="5"/>
  <c r="G1563" i="5"/>
  <c r="J1563" i="5"/>
  <c r="R1563" i="5"/>
  <c r="F1563" i="5"/>
  <c r="H1563" i="5"/>
  <c r="I1563" i="5"/>
  <c r="X1563" i="5"/>
  <c r="R1564" i="5"/>
  <c r="H1564" i="5"/>
  <c r="G1564" i="5"/>
  <c r="J1564" i="5"/>
  <c r="I1564" i="5"/>
  <c r="F1564" i="5"/>
  <c r="X1564" i="5"/>
  <c r="G1565" i="5"/>
  <c r="J1565" i="5"/>
  <c r="R1565" i="5"/>
  <c r="H1565" i="5"/>
  <c r="F1565" i="5"/>
  <c r="I1565" i="5"/>
  <c r="X1565" i="5"/>
  <c r="H1566" i="5"/>
  <c r="F1566" i="5"/>
  <c r="R1566" i="5"/>
  <c r="I1566" i="5"/>
  <c r="J1566" i="5"/>
  <c r="G1566" i="5"/>
  <c r="X1566" i="5"/>
  <c r="R1567" i="5"/>
  <c r="F1567" i="5"/>
  <c r="H1567" i="5"/>
  <c r="J1567" i="5"/>
  <c r="G1567" i="5"/>
  <c r="I1567" i="5"/>
  <c r="X1567" i="5"/>
  <c r="I1568" i="5"/>
  <c r="R1568" i="5"/>
  <c r="H1568" i="5"/>
  <c r="G1568" i="5"/>
  <c r="J1568" i="5"/>
  <c r="F1568" i="5"/>
  <c r="X1568" i="5"/>
  <c r="G1569" i="5"/>
  <c r="J1569" i="5"/>
  <c r="R1569" i="5"/>
  <c r="H1569" i="5"/>
  <c r="F1569" i="5"/>
  <c r="I1569" i="5"/>
  <c r="X1569" i="5"/>
  <c r="G1570" i="5"/>
  <c r="H1570" i="5"/>
  <c r="I1570" i="5"/>
  <c r="J1570" i="5"/>
  <c r="R1570" i="5"/>
  <c r="F1570" i="5"/>
  <c r="X1570" i="5"/>
  <c r="R1571" i="5"/>
  <c r="J1571" i="5"/>
  <c r="I1571" i="5"/>
  <c r="H1571" i="5"/>
  <c r="G1571" i="5"/>
  <c r="F1571" i="5"/>
  <c r="X1571" i="5"/>
  <c r="H1572" i="5"/>
  <c r="J1572" i="5"/>
  <c r="F1572" i="5"/>
  <c r="R1572" i="5"/>
  <c r="G1572" i="5"/>
  <c r="I1572" i="5"/>
  <c r="X1572" i="5"/>
  <c r="G1573" i="5"/>
  <c r="J1573" i="5"/>
  <c r="R1573" i="5"/>
  <c r="H1573" i="5"/>
  <c r="F1573" i="5"/>
  <c r="I1573" i="5"/>
  <c r="X1573" i="5"/>
  <c r="I1574" i="5"/>
  <c r="J1574" i="5"/>
  <c r="R1574" i="5"/>
  <c r="G1574" i="5"/>
  <c r="H1574" i="5"/>
  <c r="F1574" i="5"/>
  <c r="X1574" i="5"/>
  <c r="J1575" i="5"/>
  <c r="F1575" i="5"/>
  <c r="H1575" i="5"/>
  <c r="G1575" i="5"/>
  <c r="R1575" i="5"/>
  <c r="I1575" i="5"/>
  <c r="X1575" i="5"/>
  <c r="G1576" i="5"/>
  <c r="F1576" i="5"/>
  <c r="H1576" i="5"/>
  <c r="I1576" i="5"/>
  <c r="J1576" i="5"/>
  <c r="R1576" i="5"/>
  <c r="X1576" i="5"/>
  <c r="G1577" i="5"/>
  <c r="F1577" i="5"/>
  <c r="H1577" i="5"/>
  <c r="J1577" i="5"/>
  <c r="R1577" i="5"/>
  <c r="I1577" i="5"/>
  <c r="X1577" i="5"/>
  <c r="I1578" i="5"/>
  <c r="H1578" i="5"/>
  <c r="F1578" i="5"/>
  <c r="G1578" i="5"/>
  <c r="J1578" i="5"/>
  <c r="R1578" i="5"/>
  <c r="X1578" i="5"/>
  <c r="H1579" i="5"/>
  <c r="F1579" i="5"/>
  <c r="R1579" i="5"/>
  <c r="J1579" i="5"/>
  <c r="G1579" i="5"/>
  <c r="I1579" i="5"/>
  <c r="X1579" i="5"/>
  <c r="R1580" i="5"/>
  <c r="I1580" i="5"/>
  <c r="G1580" i="5"/>
  <c r="H1580" i="5"/>
  <c r="F1580" i="5"/>
  <c r="J1580" i="5"/>
  <c r="X1580" i="5"/>
  <c r="G1581" i="5"/>
  <c r="J1581" i="5"/>
  <c r="R1581" i="5"/>
  <c r="H1581" i="5"/>
  <c r="F1581" i="5"/>
  <c r="I1581" i="5"/>
  <c r="X1581" i="5"/>
  <c r="R1582" i="5"/>
  <c r="H1582" i="5"/>
  <c r="G1582" i="5"/>
  <c r="F1582" i="5"/>
  <c r="J1582" i="5"/>
  <c r="I1582" i="5"/>
  <c r="X1582" i="5"/>
  <c r="I1583" i="5"/>
  <c r="R1583" i="5"/>
  <c r="F1583" i="5"/>
  <c r="G1583" i="5"/>
  <c r="H1583" i="5"/>
  <c r="J1583" i="5"/>
  <c r="X1583" i="5"/>
  <c r="R1584" i="5"/>
  <c r="F1584" i="5"/>
  <c r="G1584" i="5"/>
  <c r="H1584" i="5"/>
  <c r="J1584" i="5"/>
  <c r="I1584" i="5"/>
  <c r="X1584" i="5"/>
  <c r="G1585" i="5"/>
  <c r="J1585" i="5"/>
  <c r="R1585" i="5"/>
  <c r="H1585" i="5"/>
  <c r="F1585" i="5"/>
  <c r="I1585" i="5"/>
  <c r="X1585" i="5"/>
  <c r="G1586" i="5"/>
  <c r="H1586" i="5"/>
  <c r="I1586" i="5"/>
  <c r="J1586" i="5"/>
  <c r="R1586" i="5"/>
  <c r="F1586" i="5"/>
  <c r="X1586" i="5"/>
  <c r="F1587" i="5"/>
  <c r="J1587" i="5"/>
  <c r="R1587" i="5"/>
  <c r="G1587" i="5"/>
  <c r="H1587" i="5"/>
  <c r="I1587" i="5"/>
  <c r="X1587" i="5"/>
  <c r="F1588" i="5"/>
  <c r="R1588" i="5"/>
  <c r="H1588" i="5"/>
  <c r="G1588" i="5"/>
  <c r="I1588" i="5"/>
  <c r="J1588" i="5"/>
  <c r="X1588" i="5"/>
  <c r="G1589" i="5"/>
  <c r="J1589" i="5"/>
  <c r="R1589" i="5"/>
  <c r="H1589" i="5"/>
  <c r="F1589" i="5"/>
  <c r="I1589" i="5"/>
  <c r="X1589" i="5"/>
  <c r="J1590" i="5"/>
  <c r="H1590" i="5"/>
  <c r="R1590" i="5"/>
  <c r="F1590" i="5"/>
  <c r="G1590" i="5"/>
  <c r="I1590" i="5"/>
  <c r="X1590" i="5"/>
  <c r="J1591" i="5"/>
  <c r="G1591" i="5"/>
  <c r="R1591" i="5"/>
  <c r="I1591" i="5"/>
  <c r="H1591" i="5"/>
  <c r="F1591" i="5"/>
  <c r="X1591" i="5"/>
  <c r="F1592" i="5"/>
  <c r="G1592" i="5"/>
  <c r="J1592" i="5"/>
  <c r="R1592" i="5"/>
  <c r="I1592" i="5"/>
  <c r="H1592" i="5"/>
  <c r="X1592" i="5"/>
  <c r="G1593" i="5"/>
  <c r="R1593" i="5"/>
  <c r="H1593" i="5"/>
  <c r="F1593" i="5"/>
  <c r="J1593" i="5"/>
  <c r="I1593" i="5"/>
  <c r="X1593" i="5"/>
  <c r="J1594" i="5"/>
  <c r="I1594" i="5"/>
  <c r="H1594" i="5"/>
  <c r="F1594" i="5"/>
  <c r="R1594" i="5"/>
  <c r="G1594" i="5"/>
  <c r="X1594" i="5"/>
  <c r="G1595" i="5"/>
  <c r="J1595" i="5"/>
  <c r="R1595" i="5"/>
  <c r="F1595" i="5"/>
  <c r="H1595" i="5"/>
  <c r="I1595" i="5"/>
  <c r="X1595" i="5"/>
  <c r="F1596" i="5"/>
  <c r="J1596" i="5"/>
  <c r="R1596" i="5"/>
  <c r="G1596" i="5"/>
  <c r="H1596" i="5"/>
  <c r="I1596" i="5"/>
  <c r="X1596" i="5"/>
  <c r="G1597" i="5"/>
  <c r="J1597" i="5"/>
  <c r="R1597" i="5"/>
  <c r="H1597" i="5"/>
  <c r="F1597" i="5"/>
  <c r="I1597" i="5"/>
  <c r="X1597" i="5"/>
  <c r="H1598" i="5"/>
  <c r="F1598" i="5"/>
  <c r="R1598" i="5"/>
  <c r="J1598" i="5"/>
  <c r="G1598" i="5"/>
  <c r="I1598" i="5"/>
  <c r="X1598" i="5"/>
  <c r="F1599" i="5"/>
  <c r="H1599" i="5"/>
  <c r="J1599" i="5"/>
  <c r="R1599" i="5"/>
  <c r="I1599" i="5"/>
  <c r="G1599" i="5"/>
  <c r="X1599" i="5"/>
  <c r="V1600" i="5"/>
  <c r="G1601" i="5"/>
  <c r="J1601" i="5"/>
  <c r="R1601" i="5"/>
  <c r="H1601" i="5"/>
  <c r="F1601" i="5"/>
  <c r="I1601" i="5"/>
  <c r="X1601" i="5"/>
  <c r="G1602" i="5"/>
  <c r="H1602" i="5"/>
  <c r="I1602" i="5"/>
  <c r="J1602" i="5"/>
  <c r="R1602" i="5"/>
  <c r="F1602" i="5"/>
  <c r="X1602" i="5"/>
  <c r="J1603" i="5"/>
  <c r="I1603" i="5"/>
  <c r="R1603" i="5"/>
  <c r="F1603" i="5"/>
  <c r="H1603" i="5"/>
  <c r="G1603" i="5"/>
  <c r="X1603" i="5"/>
  <c r="I1604" i="5"/>
  <c r="R1604" i="5"/>
  <c r="H1604" i="5"/>
  <c r="F1604" i="5"/>
  <c r="J1604" i="5"/>
  <c r="G1604" i="5"/>
  <c r="X1604" i="5"/>
  <c r="G1605" i="5"/>
  <c r="J1605" i="5"/>
  <c r="R1605" i="5"/>
  <c r="H1605" i="5"/>
  <c r="F1605" i="5"/>
  <c r="I1605" i="5"/>
  <c r="X1605" i="5"/>
  <c r="I1606" i="5"/>
  <c r="H1606" i="5"/>
  <c r="F1606" i="5"/>
  <c r="J1606" i="5"/>
  <c r="G1606" i="5"/>
  <c r="R1606" i="5"/>
  <c r="X1606" i="5"/>
  <c r="I1607" i="5"/>
  <c r="F1607" i="5"/>
  <c r="G1607" i="5"/>
  <c r="H1607" i="5"/>
  <c r="R1607" i="5"/>
  <c r="J1607" i="5"/>
  <c r="X1607" i="5"/>
  <c r="H1608" i="5"/>
  <c r="G1608" i="5"/>
  <c r="R1608" i="5"/>
  <c r="I1608" i="5"/>
  <c r="J1608" i="5"/>
  <c r="F1608" i="5"/>
  <c r="X1608" i="5"/>
  <c r="F1609" i="5"/>
  <c r="J1609" i="5"/>
  <c r="R1609" i="5"/>
  <c r="G1609" i="5"/>
  <c r="H1609" i="5"/>
  <c r="I1609" i="5"/>
  <c r="X1609" i="5"/>
  <c r="R1610" i="5"/>
  <c r="F1610" i="5"/>
  <c r="G1610" i="5"/>
  <c r="H1610" i="5"/>
  <c r="I1610" i="5"/>
  <c r="J1610" i="5"/>
  <c r="X1610" i="5"/>
  <c r="I1611" i="5"/>
  <c r="J1611" i="5"/>
  <c r="H1611" i="5"/>
  <c r="F1611" i="5"/>
  <c r="G1611" i="5"/>
  <c r="R1611" i="5"/>
  <c r="X1611" i="5"/>
  <c r="H1612" i="5"/>
  <c r="G1612" i="5"/>
  <c r="J1612" i="5"/>
  <c r="I1612" i="5"/>
  <c r="R1612" i="5"/>
  <c r="F1612" i="5"/>
  <c r="X1612" i="5"/>
  <c r="G1613" i="5"/>
  <c r="J1613" i="5"/>
  <c r="R1613" i="5"/>
  <c r="H1613" i="5"/>
  <c r="F1613" i="5"/>
  <c r="I1613" i="5"/>
  <c r="X1613" i="5"/>
  <c r="F1614" i="5"/>
  <c r="R1614" i="5"/>
  <c r="G1614" i="5"/>
  <c r="H1614" i="5"/>
  <c r="I1614" i="5"/>
  <c r="J1614" i="5"/>
  <c r="X1614" i="5"/>
  <c r="I1615" i="5"/>
  <c r="F1615" i="5"/>
  <c r="H1615" i="5"/>
  <c r="J1615" i="5"/>
  <c r="G1615" i="5"/>
  <c r="R1615" i="5"/>
  <c r="X1615" i="5"/>
  <c r="J1616" i="5"/>
  <c r="R1616" i="5"/>
  <c r="I1616" i="5"/>
  <c r="G1616" i="5"/>
  <c r="F1616" i="5"/>
  <c r="H1616" i="5"/>
  <c r="X1616" i="5"/>
  <c r="G1617" i="5"/>
  <c r="J1617" i="5"/>
  <c r="R1617" i="5"/>
  <c r="H1617" i="5"/>
  <c r="F1617" i="5"/>
  <c r="I1617" i="5"/>
  <c r="X1617" i="5"/>
  <c r="G1618" i="5"/>
  <c r="H1618" i="5"/>
  <c r="I1618" i="5"/>
  <c r="J1618" i="5"/>
  <c r="R1618" i="5"/>
  <c r="F1618" i="5"/>
  <c r="X1618" i="5"/>
  <c r="F1619" i="5"/>
  <c r="H1619" i="5"/>
  <c r="J1619" i="5"/>
  <c r="R1619" i="5"/>
  <c r="G1619" i="5"/>
  <c r="I1619" i="5"/>
  <c r="X1619" i="5"/>
  <c r="G1620" i="5"/>
  <c r="F1620" i="5"/>
  <c r="H1620" i="5"/>
  <c r="I1620" i="5"/>
  <c r="J1620" i="5"/>
  <c r="R1620" i="5"/>
  <c r="X1620" i="5"/>
  <c r="G1621" i="5"/>
  <c r="J1621" i="5"/>
  <c r="R1621" i="5"/>
  <c r="H1621" i="5"/>
  <c r="F1621" i="5"/>
  <c r="I1621" i="5"/>
  <c r="X1621" i="5"/>
  <c r="H1622" i="5"/>
  <c r="F1622" i="5"/>
  <c r="G1622" i="5"/>
  <c r="I1622" i="5"/>
  <c r="J1622" i="5"/>
  <c r="R1622" i="5"/>
  <c r="X1622" i="5"/>
  <c r="J1623" i="5"/>
  <c r="H1623" i="5"/>
  <c r="I1623" i="5"/>
  <c r="G1623" i="5"/>
  <c r="R1623" i="5"/>
  <c r="F1623" i="5"/>
  <c r="X1623" i="5"/>
  <c r="F1624" i="5"/>
  <c r="I1624" i="5"/>
  <c r="R1624" i="5"/>
  <c r="J1624" i="5"/>
  <c r="G1624" i="5"/>
  <c r="H1624" i="5"/>
  <c r="X1624" i="5"/>
  <c r="G1625" i="5"/>
  <c r="R1625" i="5"/>
  <c r="J1625" i="5"/>
  <c r="I1625" i="5"/>
  <c r="F1625" i="5"/>
  <c r="H1625" i="5"/>
  <c r="X1625" i="5"/>
  <c r="R1626" i="5"/>
  <c r="G1626" i="5"/>
  <c r="J1626" i="5"/>
  <c r="I1626" i="5"/>
  <c r="F1626" i="5"/>
  <c r="H1626" i="5"/>
  <c r="X1626" i="5"/>
  <c r="H1627" i="5"/>
  <c r="F1627" i="5"/>
  <c r="G1627" i="5"/>
  <c r="R1627" i="5"/>
  <c r="I1627" i="5"/>
  <c r="J1627" i="5"/>
  <c r="X1627" i="5"/>
  <c r="G1628" i="5"/>
  <c r="H1628" i="5"/>
  <c r="I1628" i="5"/>
  <c r="J1628" i="5"/>
  <c r="R1628" i="5"/>
  <c r="F1628" i="5"/>
  <c r="X1628" i="5"/>
  <c r="G1629" i="5"/>
  <c r="R1629" i="5"/>
  <c r="J1629" i="5"/>
  <c r="F1629" i="5"/>
  <c r="H1629" i="5"/>
  <c r="I1629" i="5"/>
  <c r="X1629" i="5"/>
  <c r="J1630" i="5"/>
  <c r="H1630" i="5"/>
  <c r="I1630" i="5"/>
  <c r="R1630" i="5"/>
  <c r="G1630" i="5"/>
  <c r="F1630" i="5"/>
  <c r="X1630" i="5"/>
  <c r="G1631" i="5"/>
  <c r="F1631" i="5"/>
  <c r="H1631" i="5"/>
  <c r="I1631" i="5"/>
  <c r="J1631" i="5"/>
  <c r="R1631" i="5"/>
  <c r="X1631" i="5"/>
  <c r="G1632" i="5"/>
  <c r="F1632" i="5"/>
  <c r="H1632" i="5"/>
  <c r="I1632" i="5"/>
  <c r="J1632" i="5"/>
  <c r="R1632" i="5"/>
  <c r="X1632" i="5"/>
  <c r="F1633" i="5"/>
  <c r="I1633" i="5"/>
  <c r="J1633" i="5"/>
  <c r="G1633" i="5"/>
  <c r="R1633" i="5"/>
  <c r="H1633" i="5"/>
  <c r="X1633" i="5"/>
  <c r="G1634" i="5"/>
  <c r="J1634" i="5"/>
  <c r="R1634" i="5"/>
  <c r="F1634" i="5"/>
  <c r="H1634" i="5"/>
  <c r="I1634" i="5"/>
  <c r="X1634" i="5"/>
  <c r="F1635" i="5"/>
  <c r="R1635" i="5"/>
  <c r="I1635" i="5"/>
  <c r="J1635" i="5"/>
  <c r="G1635" i="5"/>
  <c r="H1635" i="5"/>
  <c r="X1635" i="5"/>
  <c r="G1636" i="5"/>
  <c r="H1636" i="5"/>
  <c r="I1636" i="5"/>
  <c r="J1636" i="5"/>
  <c r="R1636" i="5"/>
  <c r="F1636" i="5"/>
  <c r="X1636" i="5"/>
  <c r="I1637" i="5"/>
  <c r="G1637" i="5"/>
  <c r="R1637" i="5"/>
  <c r="J1637" i="5"/>
  <c r="H1637" i="5"/>
  <c r="F1637" i="5"/>
  <c r="X1637" i="5"/>
  <c r="G1638" i="5"/>
  <c r="I1638" i="5"/>
  <c r="J1638" i="5"/>
  <c r="R1638" i="5"/>
  <c r="H1638" i="5"/>
  <c r="F1638" i="5"/>
  <c r="X1638" i="5"/>
  <c r="H1639" i="5"/>
  <c r="F1639" i="5"/>
  <c r="I1639" i="5"/>
  <c r="G1639" i="5"/>
  <c r="J1639" i="5"/>
  <c r="R1639" i="5"/>
  <c r="X1639" i="5"/>
  <c r="G1640" i="5"/>
  <c r="F1640" i="5"/>
  <c r="H1640" i="5"/>
  <c r="I1640" i="5"/>
  <c r="J1640" i="5"/>
  <c r="R1640" i="5"/>
  <c r="X1640" i="5"/>
  <c r="J1641" i="5"/>
  <c r="I1641" i="5"/>
  <c r="R1641" i="5"/>
  <c r="H1641" i="5"/>
  <c r="G1641" i="5"/>
  <c r="F1641" i="5"/>
  <c r="X1641" i="5"/>
  <c r="F1642" i="5"/>
  <c r="J1642" i="5"/>
  <c r="H1642" i="5"/>
  <c r="G1642" i="5"/>
  <c r="R1642" i="5"/>
  <c r="I1642" i="5"/>
  <c r="X1642" i="5"/>
  <c r="G1643" i="5"/>
  <c r="F1643" i="5"/>
  <c r="H1643" i="5"/>
  <c r="I1643" i="5"/>
  <c r="J1643" i="5"/>
  <c r="R1643" i="5"/>
  <c r="X1643" i="5"/>
  <c r="I1644" i="5"/>
  <c r="J1644" i="5"/>
  <c r="R1644" i="5"/>
  <c r="F1644" i="5"/>
  <c r="H1644" i="5"/>
  <c r="G1644" i="5"/>
  <c r="X1644" i="5"/>
  <c r="G1645" i="5"/>
  <c r="H1645" i="5"/>
  <c r="F1645" i="5"/>
  <c r="R1645" i="5"/>
  <c r="I1645" i="5"/>
  <c r="J1645" i="5"/>
  <c r="X1645" i="5"/>
  <c r="F1646" i="5"/>
  <c r="G1646" i="5"/>
  <c r="H1646" i="5"/>
  <c r="R1646" i="5"/>
  <c r="J1646" i="5"/>
  <c r="I1646" i="5"/>
  <c r="X1646" i="5"/>
  <c r="F1647" i="5"/>
  <c r="H1647" i="5"/>
  <c r="R1647" i="5"/>
  <c r="J1647" i="5"/>
  <c r="G1647" i="5"/>
  <c r="I1647" i="5"/>
  <c r="X1647" i="5"/>
  <c r="G1648" i="5"/>
  <c r="F1648" i="5"/>
  <c r="H1648" i="5"/>
  <c r="I1648" i="5"/>
  <c r="J1648" i="5"/>
  <c r="R1648" i="5"/>
  <c r="X1648" i="5"/>
  <c r="G1649" i="5"/>
  <c r="R1649" i="5"/>
  <c r="J1649" i="5"/>
  <c r="F1649" i="5"/>
  <c r="H1649" i="5"/>
  <c r="I1649" i="5"/>
  <c r="X1649" i="5"/>
  <c r="G1650" i="5"/>
  <c r="J1650" i="5"/>
  <c r="R1650" i="5"/>
  <c r="F1650" i="5"/>
  <c r="H1650" i="5"/>
  <c r="I1650" i="5"/>
  <c r="X1650" i="5"/>
  <c r="G1651" i="5"/>
  <c r="R1651" i="5"/>
  <c r="I1651" i="5"/>
  <c r="H1651" i="5"/>
  <c r="F1651" i="5"/>
  <c r="J1651" i="5"/>
  <c r="X1651" i="5"/>
  <c r="I1652" i="5"/>
  <c r="R1652" i="5"/>
  <c r="G1652" i="5"/>
  <c r="H1652" i="5"/>
  <c r="J1652" i="5"/>
  <c r="F1652" i="5"/>
  <c r="X1652" i="5"/>
  <c r="R1653" i="5"/>
  <c r="F1653" i="5"/>
  <c r="H1653" i="5"/>
  <c r="J1653" i="5"/>
  <c r="G1653" i="5"/>
  <c r="I1653" i="5"/>
  <c r="X1653" i="5"/>
  <c r="F1654" i="5"/>
  <c r="H1654" i="5"/>
  <c r="R1654" i="5"/>
  <c r="I1654" i="5"/>
  <c r="G1654" i="5"/>
  <c r="J1654" i="5"/>
  <c r="X1654" i="5"/>
  <c r="H1655" i="5"/>
  <c r="I1655" i="5"/>
  <c r="G1655" i="5"/>
  <c r="R1655" i="5"/>
  <c r="J1655" i="5"/>
  <c r="F1655" i="5"/>
  <c r="X1655" i="5"/>
  <c r="G1656" i="5"/>
  <c r="H1656" i="5"/>
  <c r="I1656" i="5"/>
  <c r="J1656" i="5"/>
  <c r="R1656" i="5"/>
  <c r="F1656" i="5"/>
  <c r="X1656" i="5"/>
  <c r="R1657" i="5"/>
  <c r="G1657" i="5"/>
  <c r="H1657" i="5"/>
  <c r="J1657" i="5"/>
  <c r="F1657" i="5"/>
  <c r="I1657" i="5"/>
  <c r="X1657" i="5"/>
  <c r="H1658" i="5"/>
  <c r="R1658" i="5"/>
  <c r="I1658" i="5"/>
  <c r="J1658" i="5"/>
  <c r="G1658" i="5"/>
  <c r="F1658" i="5"/>
  <c r="X1658" i="5"/>
  <c r="H1659" i="5"/>
  <c r="R1659" i="5"/>
  <c r="G1659" i="5"/>
  <c r="J1659" i="5"/>
  <c r="I1659" i="5"/>
  <c r="F1659" i="5"/>
  <c r="X1659" i="5"/>
  <c r="H1660" i="5"/>
  <c r="J1660" i="5"/>
  <c r="R1660" i="5"/>
  <c r="G1660" i="5"/>
  <c r="I1660" i="5"/>
  <c r="F1660" i="5"/>
  <c r="X1660" i="5"/>
  <c r="G1661" i="5"/>
  <c r="I1661" i="5"/>
  <c r="R1661" i="5"/>
  <c r="J1661" i="5"/>
  <c r="F1661" i="5"/>
  <c r="H1661" i="5"/>
  <c r="X1661" i="5"/>
  <c r="R1662" i="5"/>
  <c r="F1662" i="5"/>
  <c r="G1662" i="5"/>
  <c r="H1662" i="5"/>
  <c r="J1662" i="5"/>
  <c r="I1662" i="5"/>
  <c r="X1662" i="5"/>
  <c r="F1663" i="5"/>
  <c r="H1663" i="5"/>
  <c r="R1663" i="5"/>
  <c r="G1663" i="5"/>
  <c r="I1663" i="5"/>
  <c r="J1663" i="5"/>
  <c r="X1663" i="5"/>
  <c r="J1664" i="5"/>
  <c r="I1664" i="5"/>
  <c r="H1664" i="5"/>
  <c r="F1664" i="5"/>
  <c r="G1664" i="5"/>
  <c r="R1664" i="5"/>
  <c r="X1664" i="5"/>
  <c r="V1665" i="5"/>
  <c r="G1666" i="5"/>
  <c r="J1666" i="5"/>
  <c r="R1666" i="5"/>
  <c r="F1666" i="5"/>
  <c r="H1666" i="5"/>
  <c r="I1666" i="5"/>
  <c r="X1666" i="5"/>
  <c r="J1667" i="5"/>
  <c r="I1667" i="5"/>
  <c r="R1667" i="5"/>
  <c r="G1667" i="5"/>
  <c r="F1667" i="5"/>
  <c r="H1667" i="5"/>
  <c r="X1667" i="5"/>
  <c r="I1668" i="5"/>
  <c r="R1668" i="5"/>
  <c r="G1668" i="5"/>
  <c r="F1668" i="5"/>
  <c r="J1668" i="5"/>
  <c r="H1668" i="5"/>
  <c r="X1668" i="5"/>
  <c r="J1669" i="5"/>
  <c r="H1669" i="5"/>
  <c r="R1669" i="5"/>
  <c r="I1669" i="5"/>
  <c r="G1669" i="5"/>
  <c r="F1669" i="5"/>
  <c r="X1669" i="5"/>
  <c r="F1670" i="5"/>
  <c r="R1670" i="5"/>
  <c r="G1670" i="5"/>
  <c r="I1670" i="5"/>
  <c r="J1670" i="5"/>
  <c r="H1670" i="5"/>
  <c r="X1670" i="5"/>
  <c r="I1671" i="5"/>
  <c r="J1671" i="5"/>
  <c r="F1671" i="5"/>
  <c r="G1671" i="5"/>
  <c r="R1671" i="5"/>
  <c r="H1671" i="5"/>
  <c r="X1671" i="5"/>
  <c r="I1672" i="5"/>
  <c r="H1672" i="5"/>
  <c r="J1672" i="5"/>
  <c r="R1672" i="5"/>
  <c r="G1672" i="5"/>
  <c r="F1672" i="5"/>
  <c r="X1672" i="5"/>
  <c r="J1673" i="5"/>
  <c r="G1673" i="5"/>
  <c r="F1673" i="5"/>
  <c r="H1673" i="5"/>
  <c r="R1673" i="5"/>
  <c r="I1673" i="5"/>
  <c r="X1673" i="5"/>
  <c r="J1674" i="5"/>
  <c r="I1674" i="5"/>
  <c r="F1674" i="5"/>
  <c r="H1674" i="5"/>
  <c r="G1674" i="5"/>
  <c r="R1674" i="5"/>
  <c r="X1674" i="5"/>
  <c r="F1675" i="5"/>
  <c r="R1675" i="5"/>
  <c r="G1675" i="5"/>
  <c r="J1675" i="5"/>
  <c r="H1675" i="5"/>
  <c r="I1675" i="5"/>
  <c r="X1675" i="5"/>
  <c r="G1676" i="5"/>
  <c r="F1676" i="5"/>
  <c r="H1676" i="5"/>
  <c r="I1676" i="5"/>
  <c r="J1676" i="5"/>
  <c r="R1676" i="5"/>
  <c r="X1676" i="5"/>
  <c r="G1677" i="5"/>
  <c r="R1677" i="5"/>
  <c r="J1677" i="5"/>
  <c r="H1677" i="5"/>
  <c r="I1677" i="5"/>
  <c r="F1677" i="5"/>
  <c r="X1677" i="5"/>
  <c r="F1678" i="5"/>
  <c r="J1678" i="5"/>
  <c r="I1678" i="5"/>
  <c r="H1678" i="5"/>
  <c r="R1678" i="5"/>
  <c r="G1678" i="5"/>
  <c r="X1678" i="5"/>
  <c r="J1679" i="5"/>
  <c r="F1679" i="5"/>
  <c r="G1679" i="5"/>
  <c r="R1679" i="5"/>
  <c r="H1679" i="5"/>
  <c r="I1679" i="5"/>
  <c r="X1679" i="5"/>
  <c r="J1680" i="5"/>
  <c r="R1680" i="5"/>
  <c r="I1680" i="5"/>
  <c r="G1680" i="5"/>
  <c r="H1680" i="5"/>
  <c r="F1680" i="5"/>
  <c r="X1680" i="5"/>
  <c r="H1681" i="5"/>
  <c r="I1681" i="5"/>
  <c r="F1681" i="5"/>
  <c r="G1681" i="5"/>
  <c r="R1681" i="5"/>
  <c r="J1681" i="5"/>
  <c r="X1681" i="5"/>
  <c r="G1682" i="5"/>
  <c r="J1682" i="5"/>
  <c r="R1682" i="5"/>
  <c r="F1682" i="5"/>
  <c r="H1682" i="5"/>
  <c r="I1682" i="5"/>
  <c r="X1682" i="5"/>
  <c r="G1683" i="5"/>
  <c r="F1683" i="5"/>
  <c r="H1683" i="5"/>
  <c r="I1683" i="5"/>
  <c r="J1683" i="5"/>
  <c r="R1683" i="5"/>
  <c r="X1683" i="5"/>
  <c r="J1684" i="5"/>
  <c r="G1684" i="5"/>
  <c r="H1684" i="5"/>
  <c r="R1684" i="5"/>
  <c r="I1684" i="5"/>
  <c r="F1684" i="5"/>
  <c r="X1684" i="5"/>
  <c r="V1685" i="5"/>
  <c r="G1686" i="5"/>
  <c r="F1686" i="5"/>
  <c r="R1686" i="5"/>
  <c r="H1686" i="5"/>
  <c r="J1686" i="5"/>
  <c r="I1686" i="5"/>
  <c r="X1686" i="5"/>
  <c r="I1687" i="5"/>
  <c r="H1687" i="5"/>
  <c r="F1687" i="5"/>
  <c r="G1687" i="5"/>
  <c r="J1687" i="5"/>
  <c r="R1687" i="5"/>
  <c r="X1687" i="5"/>
  <c r="J1688" i="5"/>
  <c r="G1688" i="5"/>
  <c r="H1688" i="5"/>
  <c r="R1688" i="5"/>
  <c r="I1688" i="5"/>
  <c r="F1688" i="5"/>
  <c r="X1688" i="5"/>
  <c r="G1689" i="5"/>
  <c r="R1689" i="5"/>
  <c r="J1689" i="5"/>
  <c r="F1689" i="5"/>
  <c r="H1689" i="5"/>
  <c r="I1689" i="5"/>
  <c r="X1689" i="5"/>
  <c r="R1690" i="5"/>
  <c r="I1690" i="5"/>
  <c r="H1690" i="5"/>
  <c r="G1690" i="5"/>
  <c r="J1690" i="5"/>
  <c r="F1690" i="5"/>
  <c r="X1690" i="5"/>
  <c r="H1691" i="5"/>
  <c r="G1691" i="5"/>
  <c r="I1691" i="5"/>
  <c r="F1691" i="5"/>
  <c r="R1691" i="5"/>
  <c r="J1691" i="5"/>
  <c r="X1691" i="5"/>
  <c r="G1692" i="5"/>
  <c r="H1692" i="5"/>
  <c r="I1692" i="5"/>
  <c r="J1692" i="5"/>
  <c r="R1692" i="5"/>
  <c r="F1692" i="5"/>
  <c r="X1692" i="5"/>
  <c r="J1693" i="5"/>
  <c r="H1693" i="5"/>
  <c r="F1693" i="5"/>
  <c r="G1693" i="5"/>
  <c r="R1693" i="5"/>
  <c r="I1693" i="5"/>
  <c r="X1693" i="5"/>
  <c r="J1694" i="5"/>
  <c r="H1694" i="5"/>
  <c r="F1694" i="5"/>
  <c r="R1694" i="5"/>
  <c r="G1694" i="5"/>
  <c r="I1694" i="5"/>
  <c r="X1694" i="5"/>
  <c r="G1695" i="5"/>
  <c r="F1695" i="5"/>
  <c r="H1695" i="5"/>
  <c r="I1695" i="5"/>
  <c r="J1695" i="5"/>
  <c r="R1695" i="5"/>
  <c r="X1695" i="5"/>
  <c r="F1696" i="5"/>
  <c r="G1696" i="5"/>
  <c r="I1696" i="5"/>
  <c r="H1696" i="5"/>
  <c r="R1696" i="5"/>
  <c r="J1696" i="5"/>
  <c r="X1696" i="5"/>
  <c r="I1697" i="5"/>
  <c r="G1697" i="5"/>
  <c r="H1697" i="5"/>
  <c r="F1697" i="5"/>
  <c r="R1697" i="5"/>
  <c r="J1697" i="5"/>
  <c r="X1697" i="5"/>
  <c r="G1698" i="5"/>
  <c r="J1698" i="5"/>
  <c r="R1698" i="5"/>
  <c r="F1698" i="5"/>
  <c r="H1698" i="5"/>
  <c r="I1698" i="5"/>
  <c r="X1698" i="5"/>
  <c r="F1699" i="5"/>
  <c r="R1699" i="5"/>
  <c r="I1699" i="5"/>
  <c r="G1699" i="5"/>
  <c r="J1699" i="5"/>
  <c r="H1699" i="5"/>
  <c r="X1699" i="5"/>
  <c r="R1700" i="5"/>
  <c r="F1700" i="5"/>
  <c r="H1700" i="5"/>
  <c r="J1700" i="5"/>
  <c r="I1700" i="5"/>
  <c r="G1700" i="5"/>
  <c r="X1700" i="5"/>
  <c r="I1701" i="5"/>
  <c r="H1701" i="5"/>
  <c r="G1701" i="5"/>
  <c r="F1701" i="5"/>
  <c r="R1701" i="5"/>
  <c r="J1701" i="5"/>
  <c r="X1701" i="5"/>
  <c r="R1702" i="5"/>
  <c r="J1702" i="5"/>
  <c r="I1702" i="5"/>
  <c r="G1702" i="5"/>
  <c r="F1702" i="5"/>
  <c r="H1702" i="5"/>
  <c r="X1702" i="5"/>
  <c r="I1703" i="5"/>
  <c r="H1703" i="5"/>
  <c r="R1703" i="5"/>
  <c r="G1703" i="5"/>
  <c r="J1703" i="5"/>
  <c r="F1703" i="5"/>
  <c r="X1703" i="5"/>
  <c r="G1704" i="5"/>
  <c r="H1704" i="5"/>
  <c r="I1704" i="5"/>
  <c r="J1704" i="5"/>
  <c r="R1704" i="5"/>
  <c r="F1704" i="5"/>
  <c r="X1704" i="5"/>
  <c r="G1705" i="5"/>
  <c r="R1705" i="5"/>
  <c r="J1705" i="5"/>
  <c r="F1705" i="5"/>
  <c r="H1705" i="5"/>
  <c r="I1705" i="5"/>
  <c r="X1705" i="5"/>
  <c r="R1706" i="5"/>
  <c r="H1706" i="5"/>
  <c r="J1706" i="5"/>
  <c r="F1706" i="5"/>
  <c r="I1706" i="5"/>
  <c r="G1706" i="5"/>
  <c r="X1706" i="5"/>
  <c r="I1707" i="5"/>
  <c r="J1707" i="5"/>
  <c r="H1707" i="5"/>
  <c r="R1707" i="5"/>
  <c r="G1707" i="5"/>
  <c r="F1707" i="5"/>
  <c r="X1707" i="5"/>
  <c r="H1708" i="5"/>
  <c r="R1708" i="5"/>
  <c r="G1708" i="5"/>
  <c r="F1708" i="5"/>
  <c r="I1708" i="5"/>
  <c r="J1708" i="5"/>
  <c r="X1708" i="5"/>
  <c r="V1709" i="5"/>
  <c r="R1710" i="5"/>
  <c r="H1710" i="5"/>
  <c r="F1710" i="5"/>
  <c r="G1710" i="5"/>
  <c r="I1710" i="5"/>
  <c r="J1710" i="5"/>
  <c r="X1710" i="5"/>
  <c r="J1711" i="5"/>
  <c r="R1711" i="5"/>
  <c r="G1711" i="5"/>
  <c r="I1711" i="5"/>
  <c r="F1711" i="5"/>
  <c r="H1711" i="5"/>
  <c r="X1711" i="5"/>
  <c r="F1712" i="5"/>
  <c r="R1712" i="5"/>
  <c r="J1712" i="5"/>
  <c r="G1712" i="5"/>
  <c r="H1712" i="5"/>
  <c r="I1712" i="5"/>
  <c r="X1712" i="5"/>
  <c r="F1713" i="5"/>
  <c r="I1713" i="5"/>
  <c r="G1713" i="5"/>
  <c r="J1713" i="5"/>
  <c r="H1713" i="5"/>
  <c r="R1713" i="5"/>
  <c r="X1713" i="5"/>
  <c r="G1714" i="5"/>
  <c r="J1714" i="5"/>
  <c r="R1714" i="5"/>
  <c r="F1714" i="5"/>
  <c r="H1714" i="5"/>
  <c r="I1714" i="5"/>
  <c r="X1714" i="5"/>
  <c r="J1715" i="5"/>
  <c r="G1715" i="5"/>
  <c r="R1715" i="5"/>
  <c r="I1715" i="5"/>
  <c r="F1715" i="5"/>
  <c r="H1715" i="5"/>
  <c r="X1715" i="5"/>
  <c r="I1716" i="5"/>
  <c r="J1716" i="5"/>
  <c r="H1716" i="5"/>
  <c r="G1716" i="5"/>
  <c r="R1716" i="5"/>
  <c r="F1716" i="5"/>
  <c r="X1716" i="5"/>
  <c r="V1717" i="5"/>
  <c r="H1718" i="5"/>
  <c r="G1718" i="5"/>
  <c r="F1718" i="5"/>
  <c r="R1718" i="5"/>
  <c r="J1718" i="5"/>
  <c r="I1718" i="5"/>
  <c r="X1718" i="5"/>
  <c r="I1719" i="5"/>
  <c r="F1719" i="5"/>
  <c r="J1719" i="5"/>
  <c r="R1719" i="5"/>
  <c r="G1719" i="5"/>
  <c r="H1719" i="5"/>
  <c r="X1719" i="5"/>
  <c r="G1720" i="5"/>
  <c r="H1720" i="5"/>
  <c r="I1720" i="5"/>
  <c r="J1720" i="5"/>
  <c r="R1720" i="5"/>
  <c r="F1720" i="5"/>
  <c r="X1720" i="5"/>
  <c r="G1721" i="5"/>
  <c r="R1721" i="5"/>
  <c r="J1721" i="5"/>
  <c r="F1721" i="5"/>
  <c r="H1721" i="5"/>
  <c r="I1721" i="5"/>
  <c r="X1721" i="5"/>
  <c r="F1722" i="5"/>
  <c r="R1722" i="5"/>
  <c r="I1722" i="5"/>
  <c r="G1722" i="5"/>
  <c r="H1722" i="5"/>
  <c r="J1722" i="5"/>
  <c r="X1722" i="5"/>
  <c r="G1723" i="5"/>
  <c r="H1723" i="5"/>
  <c r="F1723" i="5"/>
  <c r="I1723" i="5"/>
  <c r="R1723" i="5"/>
  <c r="J1723" i="5"/>
  <c r="X1723" i="5"/>
  <c r="J1724" i="5"/>
  <c r="I1724" i="5"/>
  <c r="G1724" i="5"/>
  <c r="R1724" i="5"/>
  <c r="H1724" i="5"/>
  <c r="F1724" i="5"/>
  <c r="X1724" i="5"/>
  <c r="R1725" i="5"/>
  <c r="J1725" i="5"/>
  <c r="H1725" i="5"/>
  <c r="F1725" i="5"/>
  <c r="G1725" i="5"/>
  <c r="I1725" i="5"/>
  <c r="X1725" i="5"/>
  <c r="I1726" i="5"/>
  <c r="R1726" i="5"/>
  <c r="J1726" i="5"/>
  <c r="F1726" i="5"/>
  <c r="G1726" i="5"/>
  <c r="H1726" i="5"/>
  <c r="X1726" i="5"/>
  <c r="R1727" i="5"/>
  <c r="F1727" i="5"/>
  <c r="G1727" i="5"/>
  <c r="I1727" i="5"/>
  <c r="H1727" i="5"/>
  <c r="J1727" i="5"/>
  <c r="X1727" i="5"/>
  <c r="G1728" i="5"/>
  <c r="H1728" i="5"/>
  <c r="I1728" i="5"/>
  <c r="J1728" i="5"/>
  <c r="R1728" i="5"/>
  <c r="F1728" i="5"/>
  <c r="X1728" i="5"/>
  <c r="G1729" i="5"/>
  <c r="R1729" i="5"/>
  <c r="J1729" i="5"/>
  <c r="I1729" i="5"/>
  <c r="F1729" i="5"/>
  <c r="H1729" i="5"/>
  <c r="X1729" i="5"/>
  <c r="G1730" i="5"/>
  <c r="J1730" i="5"/>
  <c r="R1730" i="5"/>
  <c r="F1730" i="5"/>
  <c r="H1730" i="5"/>
  <c r="I1730" i="5"/>
  <c r="X1730" i="5"/>
  <c r="F1731" i="5"/>
  <c r="H1731" i="5"/>
  <c r="I1731" i="5"/>
  <c r="R1731" i="5"/>
  <c r="G1731" i="5"/>
  <c r="J1731" i="5"/>
  <c r="X1731" i="5"/>
  <c r="G1732" i="5"/>
  <c r="R1732" i="5"/>
  <c r="J1732" i="5"/>
  <c r="H1732" i="5"/>
  <c r="F1732" i="5"/>
  <c r="I1732" i="5"/>
  <c r="X1732" i="5"/>
  <c r="F1733" i="5"/>
  <c r="H1733" i="5"/>
  <c r="I1733" i="5"/>
  <c r="J1733" i="5"/>
  <c r="G1733" i="5"/>
  <c r="R1733" i="5"/>
  <c r="X1733" i="5"/>
  <c r="R1734" i="5"/>
  <c r="I1734" i="5"/>
  <c r="G1734" i="5"/>
  <c r="F1734" i="5"/>
  <c r="J1734" i="5"/>
  <c r="H1734" i="5"/>
  <c r="X1734" i="5"/>
  <c r="J1735" i="5"/>
  <c r="G1735" i="5"/>
  <c r="I1735" i="5"/>
  <c r="F1735" i="5"/>
  <c r="H1735" i="5"/>
  <c r="R1735" i="5"/>
  <c r="X1735" i="5"/>
  <c r="G1736" i="5"/>
  <c r="H1736" i="5"/>
  <c r="F1736" i="5"/>
  <c r="J1736" i="5"/>
  <c r="R1736" i="5"/>
  <c r="I1736" i="5"/>
  <c r="X1736" i="5"/>
  <c r="F1737" i="5"/>
  <c r="R1737" i="5"/>
  <c r="H1737" i="5"/>
  <c r="G1737" i="5"/>
  <c r="I1737" i="5"/>
  <c r="J1737" i="5"/>
  <c r="X1737" i="5"/>
  <c r="I1738" i="5"/>
  <c r="G1738" i="5"/>
  <c r="J1738" i="5"/>
  <c r="R1738" i="5"/>
  <c r="F1738" i="5"/>
  <c r="H1738" i="5"/>
  <c r="X1738" i="5"/>
  <c r="F1739" i="5"/>
  <c r="G1739" i="5"/>
  <c r="H1739" i="5"/>
  <c r="R1739" i="5"/>
  <c r="I1739" i="5"/>
  <c r="J1739" i="5"/>
  <c r="X1739" i="5"/>
  <c r="G1740" i="5"/>
  <c r="J1740" i="5"/>
  <c r="H1740" i="5"/>
  <c r="R1740" i="5"/>
  <c r="F1740" i="5"/>
  <c r="I1740" i="5"/>
  <c r="X1740" i="5"/>
  <c r="G1741" i="5"/>
  <c r="F1741" i="5"/>
  <c r="H1741" i="5"/>
  <c r="I1741" i="5"/>
  <c r="J1741" i="5"/>
  <c r="R1741" i="5"/>
  <c r="X1741" i="5"/>
  <c r="R1742" i="5"/>
  <c r="F1742" i="5"/>
  <c r="I1742" i="5"/>
  <c r="G1742" i="5"/>
  <c r="J1742" i="5"/>
  <c r="H1742" i="5"/>
  <c r="X1742" i="5"/>
  <c r="G1743" i="5"/>
  <c r="H1743" i="5"/>
  <c r="F1743" i="5"/>
  <c r="I1743" i="5"/>
  <c r="J1743" i="5"/>
  <c r="R1743" i="5"/>
  <c r="X1743" i="5"/>
  <c r="R1744" i="5"/>
  <c r="G1744" i="5"/>
  <c r="J1744" i="5"/>
  <c r="H1744" i="5"/>
  <c r="F1744" i="5"/>
  <c r="I1744" i="5"/>
  <c r="X1744" i="5"/>
  <c r="G1745" i="5"/>
  <c r="R1745" i="5"/>
  <c r="F1745" i="5"/>
  <c r="H1745" i="5"/>
  <c r="I1745" i="5"/>
  <c r="J1745" i="5"/>
  <c r="X1745" i="5"/>
  <c r="R1746" i="5"/>
  <c r="J1746" i="5"/>
  <c r="H1746" i="5"/>
  <c r="G1746" i="5"/>
  <c r="F1746" i="5"/>
  <c r="I1746" i="5"/>
  <c r="X1746" i="5"/>
  <c r="J1747" i="5"/>
  <c r="I1747" i="5"/>
  <c r="G1747" i="5"/>
  <c r="H1747" i="5"/>
  <c r="R1747" i="5"/>
  <c r="F1747" i="5"/>
  <c r="X1747" i="5"/>
  <c r="G1748" i="5"/>
  <c r="I1748" i="5"/>
  <c r="F1748" i="5"/>
  <c r="H1748" i="5"/>
  <c r="J1748" i="5"/>
  <c r="R1748" i="5"/>
  <c r="X1748" i="5"/>
  <c r="G1749" i="5"/>
  <c r="H1749" i="5"/>
  <c r="F1749" i="5"/>
  <c r="J1749" i="5"/>
  <c r="I1749" i="5"/>
  <c r="R1749" i="5"/>
  <c r="X1749" i="5"/>
  <c r="H1750" i="5"/>
  <c r="I1750" i="5"/>
  <c r="F1750" i="5"/>
  <c r="R1750" i="5"/>
  <c r="G1750" i="5"/>
  <c r="J1750" i="5"/>
  <c r="X1750" i="5"/>
  <c r="G1751" i="5"/>
  <c r="F1751" i="5"/>
  <c r="H1751" i="5"/>
  <c r="I1751" i="5"/>
  <c r="J1751" i="5"/>
  <c r="R1751" i="5"/>
  <c r="X1751" i="5"/>
  <c r="G1752" i="5"/>
  <c r="F1752" i="5"/>
  <c r="I1752" i="5"/>
  <c r="J1752" i="5"/>
  <c r="H1752" i="5"/>
  <c r="R1752" i="5"/>
  <c r="X1752" i="5"/>
  <c r="G1753" i="5"/>
  <c r="I1753" i="5"/>
  <c r="R1753" i="5"/>
  <c r="J1753" i="5"/>
  <c r="F1753" i="5"/>
  <c r="H1753" i="5"/>
  <c r="X1753" i="5"/>
  <c r="J1754" i="5"/>
  <c r="G1754" i="5"/>
  <c r="I1754" i="5"/>
  <c r="H1754" i="5"/>
  <c r="R1754" i="5"/>
  <c r="F1754" i="5"/>
  <c r="X1754" i="5"/>
  <c r="R1755" i="5"/>
  <c r="F1755" i="5"/>
  <c r="G1755" i="5"/>
  <c r="I1755" i="5"/>
  <c r="H1755" i="5"/>
  <c r="J1755" i="5"/>
  <c r="X1755" i="5"/>
  <c r="G1756" i="5"/>
  <c r="F1756" i="5"/>
  <c r="R1756" i="5"/>
  <c r="H1756" i="5"/>
  <c r="I1756" i="5"/>
  <c r="J1756" i="5"/>
  <c r="X1756" i="5"/>
  <c r="G1757" i="5"/>
  <c r="F1757" i="5"/>
  <c r="H1757" i="5"/>
  <c r="I1757" i="5"/>
  <c r="J1757" i="5"/>
  <c r="R1757" i="5"/>
  <c r="X1757" i="5"/>
  <c r="G1758" i="5"/>
  <c r="H1758" i="5"/>
  <c r="I1758" i="5"/>
  <c r="R1758" i="5"/>
  <c r="F1758" i="5"/>
  <c r="J1758" i="5"/>
  <c r="X1758" i="5"/>
  <c r="R1759" i="5"/>
  <c r="F1759" i="5"/>
  <c r="J1759" i="5"/>
  <c r="H1759" i="5"/>
  <c r="G1759" i="5"/>
  <c r="I1759" i="5"/>
  <c r="X1759" i="5"/>
  <c r="G1760" i="5"/>
  <c r="F1760" i="5"/>
  <c r="R1760" i="5"/>
  <c r="H1760" i="5"/>
  <c r="I1760" i="5"/>
  <c r="J1760" i="5"/>
  <c r="X1760" i="5"/>
  <c r="F1761" i="5"/>
  <c r="G1761" i="5"/>
  <c r="J1761" i="5"/>
  <c r="H1761" i="5"/>
  <c r="I1761" i="5"/>
  <c r="R1761" i="5"/>
  <c r="X1761" i="5"/>
  <c r="G1762" i="5"/>
  <c r="I1762" i="5"/>
  <c r="R1762" i="5"/>
  <c r="F1762" i="5"/>
  <c r="J1762" i="5"/>
  <c r="H1762" i="5"/>
  <c r="X1762" i="5"/>
  <c r="F1763" i="5"/>
  <c r="I1763" i="5"/>
  <c r="G1763" i="5"/>
  <c r="H1763" i="5"/>
  <c r="J1763" i="5"/>
  <c r="R1763" i="5"/>
  <c r="X1763" i="5"/>
  <c r="G1764" i="5"/>
  <c r="H1764" i="5"/>
  <c r="I1764" i="5"/>
  <c r="J1764" i="5"/>
  <c r="F1764" i="5"/>
  <c r="R1764" i="5"/>
  <c r="X1764" i="5"/>
  <c r="G1765" i="5"/>
  <c r="I1765" i="5"/>
  <c r="J1765" i="5"/>
  <c r="R1765" i="5"/>
  <c r="F1765" i="5"/>
  <c r="H1765" i="5"/>
  <c r="X1765" i="5"/>
  <c r="G1766" i="5"/>
  <c r="H1766" i="5"/>
  <c r="J1766" i="5"/>
  <c r="I1766" i="5"/>
  <c r="R1766" i="5"/>
  <c r="F1766" i="5"/>
  <c r="X1766" i="5"/>
  <c r="G1767" i="5"/>
  <c r="I1767" i="5"/>
  <c r="J1767" i="5"/>
  <c r="R1767" i="5"/>
  <c r="F1767" i="5"/>
  <c r="H1767" i="5"/>
  <c r="X1767" i="5"/>
  <c r="G1768" i="5"/>
  <c r="F1768" i="5"/>
  <c r="H1768" i="5"/>
  <c r="I1768" i="5"/>
  <c r="J1768" i="5"/>
  <c r="R1768" i="5"/>
  <c r="X1768" i="5"/>
  <c r="G1769" i="5"/>
  <c r="F1769" i="5"/>
  <c r="H1769" i="5"/>
  <c r="I1769" i="5"/>
  <c r="J1769" i="5"/>
  <c r="R1769" i="5"/>
  <c r="X1769" i="5"/>
  <c r="R1770" i="5"/>
  <c r="I1770" i="5"/>
  <c r="G1770" i="5"/>
  <c r="F1770" i="5"/>
  <c r="J1770" i="5"/>
  <c r="H1770" i="5"/>
  <c r="X1770" i="5"/>
  <c r="I1771" i="5"/>
  <c r="J1771" i="5"/>
  <c r="G1771" i="5"/>
  <c r="R1771" i="5"/>
  <c r="F1771" i="5"/>
  <c r="H1771" i="5"/>
  <c r="X1771" i="5"/>
  <c r="G1772" i="5"/>
  <c r="H1772" i="5"/>
  <c r="I1772" i="5"/>
  <c r="F1772" i="5"/>
  <c r="J1772" i="5"/>
  <c r="R1772" i="5"/>
  <c r="X1772" i="5"/>
  <c r="G1773" i="5"/>
  <c r="F1773" i="5"/>
  <c r="H1773" i="5"/>
  <c r="I1773" i="5"/>
  <c r="J1773" i="5"/>
  <c r="R1773" i="5"/>
  <c r="X1773" i="5"/>
  <c r="H1774" i="5"/>
  <c r="F1774" i="5"/>
  <c r="G1774" i="5"/>
  <c r="R1774" i="5"/>
  <c r="J1774" i="5"/>
  <c r="I1774" i="5"/>
  <c r="X1774" i="5"/>
  <c r="F1775" i="5"/>
  <c r="R1775" i="5"/>
  <c r="G1775" i="5"/>
  <c r="H1775" i="5"/>
  <c r="I1775" i="5"/>
  <c r="J1775" i="5"/>
  <c r="X1775" i="5"/>
  <c r="R1776" i="5"/>
  <c r="F1776" i="5"/>
  <c r="I1776" i="5"/>
  <c r="G1776" i="5"/>
  <c r="J1776" i="5"/>
  <c r="H1776" i="5"/>
  <c r="X1776" i="5"/>
  <c r="G1777" i="5"/>
  <c r="H1777" i="5"/>
  <c r="I1777" i="5"/>
  <c r="J1777" i="5"/>
  <c r="R1777" i="5"/>
  <c r="F1777" i="5"/>
  <c r="X1777" i="5"/>
  <c r="G1778" i="5"/>
  <c r="H1778" i="5"/>
  <c r="I1778" i="5"/>
  <c r="J1778" i="5"/>
  <c r="R1778" i="5"/>
  <c r="F1778" i="5"/>
  <c r="X1778" i="5"/>
  <c r="R1779" i="5"/>
  <c r="F1779" i="5"/>
  <c r="J1779" i="5"/>
  <c r="G1779" i="5"/>
  <c r="I1779" i="5"/>
  <c r="H1779" i="5"/>
  <c r="X1779" i="5"/>
  <c r="G1780" i="5"/>
  <c r="R1780" i="5"/>
  <c r="J1780" i="5"/>
  <c r="I1780" i="5"/>
  <c r="F1780" i="5"/>
  <c r="H1780" i="5"/>
  <c r="X1780" i="5"/>
  <c r="G1781" i="5"/>
  <c r="H1781" i="5"/>
  <c r="I1781" i="5"/>
  <c r="J1781" i="5"/>
  <c r="R1781" i="5"/>
  <c r="F1781" i="5"/>
  <c r="X1781" i="5"/>
  <c r="G1782" i="5"/>
  <c r="H1782" i="5"/>
  <c r="I1782" i="5"/>
  <c r="J1782" i="5"/>
  <c r="R1782" i="5"/>
  <c r="F1782" i="5"/>
  <c r="X1782" i="5"/>
  <c r="R1783" i="5"/>
  <c r="H1783" i="5"/>
  <c r="F1783" i="5"/>
  <c r="J1783" i="5"/>
  <c r="G1783" i="5"/>
  <c r="I1783" i="5"/>
  <c r="X1783" i="5"/>
  <c r="F1784" i="5"/>
  <c r="I1784" i="5"/>
  <c r="H1784" i="5"/>
  <c r="G1784" i="5"/>
  <c r="J1784" i="5"/>
  <c r="R1784" i="5"/>
  <c r="X1784" i="5"/>
  <c r="G1785" i="5"/>
  <c r="H1785" i="5"/>
  <c r="I1785" i="5"/>
  <c r="J1785" i="5"/>
  <c r="R1785" i="5"/>
  <c r="F1785" i="5"/>
  <c r="X1785" i="5"/>
  <c r="J1786" i="5"/>
  <c r="H1786" i="5"/>
  <c r="I1786" i="5"/>
  <c r="G1786" i="5"/>
  <c r="R1786" i="5"/>
  <c r="F1786" i="5"/>
  <c r="X1786" i="5"/>
  <c r="G1787" i="5"/>
  <c r="I1787" i="5"/>
  <c r="J1787" i="5"/>
  <c r="R1787" i="5"/>
  <c r="F1787" i="5"/>
  <c r="H1787" i="5"/>
  <c r="X1787" i="5"/>
  <c r="J1788" i="5"/>
  <c r="G1788" i="5"/>
  <c r="R1788" i="5"/>
  <c r="I1788" i="5"/>
  <c r="H1788" i="5"/>
  <c r="F1788" i="5"/>
  <c r="X1788" i="5"/>
  <c r="G1789" i="5"/>
  <c r="H1789" i="5"/>
  <c r="I1789" i="5"/>
  <c r="J1789" i="5"/>
  <c r="R1789" i="5"/>
  <c r="F1789" i="5"/>
  <c r="X1789" i="5"/>
  <c r="G1790" i="5"/>
  <c r="H1790" i="5"/>
  <c r="I1790" i="5"/>
  <c r="J1790" i="5"/>
  <c r="R1790" i="5"/>
  <c r="F1790" i="5"/>
  <c r="X1790" i="5"/>
  <c r="G1791" i="5"/>
  <c r="H1791" i="5"/>
  <c r="J1791" i="5"/>
  <c r="R1791" i="5"/>
  <c r="F1791" i="5"/>
  <c r="I1791" i="5"/>
  <c r="X1791" i="5"/>
  <c r="J1792" i="5"/>
  <c r="G1792" i="5"/>
  <c r="R1792" i="5"/>
  <c r="I1792" i="5"/>
  <c r="H1792" i="5"/>
  <c r="F1792" i="5"/>
  <c r="X1792" i="5"/>
  <c r="G1793" i="5"/>
  <c r="H1793" i="5"/>
  <c r="I1793" i="5"/>
  <c r="J1793" i="5"/>
  <c r="R1793" i="5"/>
  <c r="F1793" i="5"/>
  <c r="X1793" i="5"/>
  <c r="G1794" i="5"/>
  <c r="H1794" i="5"/>
  <c r="I1794" i="5"/>
  <c r="J1794" i="5"/>
  <c r="R1794" i="5"/>
  <c r="F1794" i="5"/>
  <c r="X1794" i="5"/>
  <c r="J1795" i="5"/>
  <c r="R1795" i="5"/>
  <c r="G1795" i="5"/>
  <c r="F1795" i="5"/>
  <c r="H1795" i="5"/>
  <c r="I1795" i="5"/>
  <c r="X1795" i="5"/>
  <c r="F1796" i="5"/>
  <c r="R1796" i="5"/>
  <c r="J1796" i="5"/>
  <c r="I1796" i="5"/>
  <c r="G1796" i="5"/>
  <c r="H1796" i="5"/>
  <c r="X1796" i="5"/>
  <c r="G1797" i="5"/>
  <c r="H1797" i="5"/>
  <c r="I1797" i="5"/>
  <c r="J1797" i="5"/>
  <c r="R1797" i="5"/>
  <c r="F1797" i="5"/>
  <c r="X1797" i="5"/>
  <c r="G1798" i="5"/>
  <c r="H1798" i="5"/>
  <c r="I1798" i="5"/>
  <c r="J1798" i="5"/>
  <c r="R1798" i="5"/>
  <c r="F1798" i="5"/>
  <c r="X1798" i="5"/>
  <c r="G1799" i="5"/>
  <c r="F1799" i="5"/>
  <c r="J1799" i="5"/>
  <c r="R1799" i="5"/>
  <c r="I1799" i="5"/>
  <c r="H1799" i="5"/>
  <c r="X1799" i="5"/>
  <c r="R1800" i="5"/>
  <c r="I1800" i="5"/>
  <c r="H1800" i="5"/>
  <c r="G1800" i="5"/>
  <c r="F1800" i="5"/>
  <c r="J1800" i="5"/>
  <c r="X1800" i="5"/>
  <c r="H1801" i="5"/>
  <c r="G1801" i="5"/>
  <c r="J1801" i="5"/>
  <c r="R1801" i="5"/>
  <c r="I1801" i="5"/>
  <c r="F1801" i="5"/>
  <c r="X1801" i="5"/>
  <c r="G1802" i="5"/>
  <c r="H1802" i="5"/>
  <c r="I1802" i="5"/>
  <c r="J1802" i="5"/>
  <c r="R1802" i="5"/>
  <c r="F1802" i="5"/>
  <c r="X1802" i="5"/>
  <c r="I1803" i="5"/>
  <c r="F1803" i="5"/>
  <c r="G1803" i="5"/>
  <c r="J1803" i="5"/>
  <c r="H1803" i="5"/>
  <c r="R1803" i="5"/>
  <c r="X1803" i="5"/>
  <c r="R1804" i="5"/>
  <c r="I1804" i="5"/>
  <c r="H1804" i="5"/>
  <c r="F1804" i="5"/>
  <c r="J1804" i="5"/>
  <c r="G1804" i="5"/>
  <c r="X1804" i="5"/>
  <c r="G1805" i="5"/>
  <c r="H1805" i="5"/>
  <c r="I1805" i="5"/>
  <c r="J1805" i="5"/>
  <c r="R1805" i="5"/>
  <c r="F1805" i="5"/>
  <c r="X1805" i="5"/>
  <c r="G1806" i="5"/>
  <c r="H1806" i="5"/>
  <c r="I1806" i="5"/>
  <c r="J1806" i="5"/>
  <c r="R1806" i="5"/>
  <c r="F1806" i="5"/>
  <c r="X1806" i="5"/>
  <c r="R1807" i="5"/>
  <c r="G1807" i="5"/>
  <c r="I1807" i="5"/>
  <c r="F1807" i="5"/>
  <c r="H1807" i="5"/>
  <c r="J1807" i="5"/>
  <c r="X1807" i="5"/>
  <c r="G1808" i="5"/>
  <c r="F1808" i="5"/>
  <c r="H1808" i="5"/>
  <c r="I1808" i="5"/>
  <c r="J1808" i="5"/>
  <c r="R1808" i="5"/>
  <c r="X1808" i="5"/>
  <c r="H1809" i="5"/>
  <c r="R1809" i="5"/>
  <c r="G1809" i="5"/>
  <c r="I1809" i="5"/>
  <c r="F1809" i="5"/>
  <c r="J1809" i="5"/>
  <c r="X1809" i="5"/>
  <c r="J1810" i="5"/>
  <c r="F1810" i="5"/>
  <c r="I1810" i="5"/>
  <c r="G1810" i="5"/>
  <c r="H1810" i="5"/>
  <c r="R1810" i="5"/>
  <c r="X1810" i="5"/>
  <c r="I1811" i="5"/>
  <c r="H1811" i="5"/>
  <c r="R1811" i="5"/>
  <c r="G1811" i="5"/>
  <c r="J1811" i="5"/>
  <c r="F1811" i="5"/>
  <c r="X1811" i="5"/>
  <c r="R1812" i="5"/>
  <c r="F1812" i="5"/>
  <c r="H1812" i="5"/>
  <c r="G1812" i="5"/>
  <c r="I1812" i="5"/>
  <c r="J1812" i="5"/>
  <c r="X1812" i="5"/>
  <c r="G1813" i="5"/>
  <c r="H1813" i="5"/>
  <c r="I1813" i="5"/>
  <c r="J1813" i="5"/>
  <c r="R1813" i="5"/>
  <c r="F1813" i="5"/>
  <c r="X1813" i="5"/>
  <c r="I1814" i="5"/>
  <c r="F1814" i="5"/>
  <c r="G1814" i="5"/>
  <c r="H1814" i="5"/>
  <c r="R1814" i="5"/>
  <c r="J1814" i="5"/>
  <c r="X1814" i="5"/>
  <c r="G1815" i="5"/>
  <c r="H1815" i="5"/>
  <c r="I1815" i="5"/>
  <c r="J1815" i="5"/>
  <c r="R1815" i="5"/>
  <c r="F1815" i="5"/>
  <c r="X1815" i="5"/>
  <c r="G1816" i="5"/>
  <c r="I1816" i="5"/>
  <c r="H1816" i="5"/>
  <c r="F1816" i="5"/>
  <c r="J1816" i="5"/>
  <c r="R1816" i="5"/>
  <c r="X1816" i="5"/>
  <c r="I1817" i="5"/>
  <c r="H1817" i="5"/>
  <c r="G1817" i="5"/>
  <c r="F1817" i="5"/>
  <c r="R1817" i="5"/>
  <c r="J1817" i="5"/>
  <c r="X1817" i="5"/>
  <c r="G1818" i="5"/>
  <c r="F1818" i="5"/>
  <c r="H1818" i="5"/>
  <c r="J1818" i="5"/>
  <c r="I1818" i="5"/>
  <c r="R1818" i="5"/>
  <c r="X1818" i="5"/>
  <c r="H1819" i="5"/>
  <c r="R1819" i="5"/>
  <c r="G1819" i="5"/>
  <c r="I1819" i="5"/>
  <c r="J1819" i="5"/>
  <c r="F1819" i="5"/>
  <c r="X1819" i="5"/>
  <c r="G1820" i="5"/>
  <c r="F1820" i="5"/>
  <c r="H1820" i="5"/>
  <c r="I1820" i="5"/>
  <c r="J1820" i="5"/>
  <c r="R1820" i="5"/>
  <c r="X1820" i="5"/>
  <c r="R1821" i="5"/>
  <c r="J1821" i="5"/>
  <c r="G1821" i="5"/>
  <c r="I1821" i="5"/>
  <c r="F1821" i="5"/>
  <c r="H1821" i="5"/>
  <c r="X1821" i="5"/>
  <c r="I1822" i="5"/>
  <c r="G1822" i="5"/>
  <c r="R1822" i="5"/>
  <c r="H1822" i="5"/>
  <c r="F1822" i="5"/>
  <c r="J1822" i="5"/>
  <c r="X1822" i="5"/>
  <c r="G1823" i="5"/>
  <c r="F1823" i="5"/>
  <c r="H1823" i="5"/>
  <c r="I1823" i="5"/>
  <c r="J1823" i="5"/>
  <c r="R1823" i="5"/>
  <c r="X1823" i="5"/>
  <c r="I1824" i="5"/>
  <c r="G1824" i="5"/>
  <c r="F1824" i="5"/>
  <c r="J1824" i="5"/>
  <c r="H1824" i="5"/>
  <c r="R1824" i="5"/>
  <c r="X1824" i="5"/>
  <c r="I1825" i="5"/>
  <c r="G1825" i="5"/>
  <c r="R1825" i="5"/>
  <c r="J1825" i="5"/>
  <c r="H1825" i="5"/>
  <c r="F1825" i="5"/>
  <c r="X1825" i="5"/>
  <c r="F1826" i="5"/>
  <c r="I1826" i="5"/>
  <c r="R1826" i="5"/>
  <c r="H1826" i="5"/>
  <c r="G1826" i="5"/>
  <c r="J1826" i="5"/>
  <c r="X1826" i="5"/>
  <c r="G1827" i="5"/>
  <c r="F1827" i="5"/>
  <c r="H1827" i="5"/>
  <c r="I1827" i="5"/>
  <c r="J1827" i="5"/>
  <c r="R1827" i="5"/>
  <c r="X1827" i="5"/>
  <c r="G1828" i="5"/>
  <c r="R1828" i="5"/>
  <c r="F1828" i="5"/>
  <c r="H1828" i="5"/>
  <c r="I1828" i="5"/>
  <c r="J1828" i="5"/>
  <c r="X1828" i="5"/>
  <c r="G1829" i="5"/>
  <c r="H1829" i="5"/>
  <c r="J1829" i="5"/>
  <c r="R1829" i="5"/>
  <c r="F1829" i="5"/>
  <c r="I1829" i="5"/>
  <c r="X1829" i="5"/>
  <c r="G1830" i="5"/>
  <c r="F1830" i="5"/>
  <c r="H1830" i="5"/>
  <c r="J1830" i="5"/>
  <c r="I1830" i="5"/>
  <c r="R1830" i="5"/>
  <c r="X1830" i="5"/>
  <c r="F1831" i="5"/>
  <c r="G1831" i="5"/>
  <c r="R1831" i="5"/>
  <c r="I1831" i="5"/>
  <c r="J1831" i="5"/>
  <c r="H1831" i="5"/>
  <c r="X1831" i="5"/>
  <c r="F1832" i="5"/>
  <c r="G1832" i="5"/>
  <c r="R1832" i="5"/>
  <c r="J1832" i="5"/>
  <c r="H1832" i="5"/>
  <c r="I1832" i="5"/>
  <c r="X1832" i="5"/>
  <c r="R1833" i="5"/>
  <c r="H1833" i="5"/>
  <c r="F1833" i="5"/>
  <c r="G1833" i="5"/>
  <c r="I1833" i="5"/>
  <c r="J1833" i="5"/>
  <c r="X1833" i="5"/>
  <c r="G1834" i="5"/>
  <c r="I1834" i="5"/>
  <c r="J1834" i="5"/>
  <c r="H1834" i="5"/>
  <c r="R1834" i="5"/>
  <c r="F1834" i="5"/>
  <c r="X1834" i="5"/>
  <c r="F1835" i="5"/>
  <c r="I1835" i="5"/>
  <c r="J1835" i="5"/>
  <c r="G1835" i="5"/>
  <c r="H1835" i="5"/>
  <c r="R1835" i="5"/>
  <c r="X1835" i="5"/>
  <c r="J1836" i="5"/>
  <c r="G1836" i="5"/>
  <c r="H1836" i="5"/>
  <c r="F1836" i="5"/>
  <c r="R1836" i="5"/>
  <c r="I1836" i="5"/>
  <c r="X1836" i="5"/>
  <c r="H1837" i="5"/>
  <c r="I1837" i="5"/>
  <c r="G1837" i="5"/>
  <c r="J1837" i="5"/>
  <c r="R1837" i="5"/>
  <c r="F1837" i="5"/>
  <c r="X1837" i="5"/>
  <c r="F1838" i="5"/>
  <c r="G1838" i="5"/>
  <c r="J1838" i="5"/>
  <c r="H1838" i="5"/>
  <c r="I1838" i="5"/>
  <c r="R1838" i="5"/>
  <c r="X1838" i="5"/>
  <c r="H1839" i="5"/>
  <c r="F1839" i="5"/>
  <c r="J1839" i="5"/>
  <c r="G1839" i="5"/>
  <c r="R1839" i="5"/>
  <c r="I1839" i="5"/>
  <c r="X1839" i="5"/>
  <c r="G1840" i="5"/>
  <c r="I1840" i="5"/>
  <c r="F1840" i="5"/>
  <c r="H1840" i="5"/>
  <c r="J1840" i="5"/>
  <c r="R1840" i="5"/>
  <c r="X1840" i="5"/>
  <c r="F1841" i="5"/>
  <c r="R1841" i="5"/>
  <c r="I1841" i="5"/>
  <c r="J1841" i="5"/>
  <c r="H1841" i="5"/>
  <c r="G1841" i="5"/>
  <c r="X1841" i="5"/>
  <c r="F1842" i="5"/>
  <c r="G1842" i="5"/>
  <c r="J1842" i="5"/>
  <c r="I1842" i="5"/>
  <c r="H1842" i="5"/>
  <c r="R1842" i="5"/>
  <c r="X1842" i="5"/>
  <c r="G1843" i="5"/>
  <c r="F1843" i="5"/>
  <c r="J1843" i="5"/>
  <c r="R1843" i="5"/>
  <c r="H1843" i="5"/>
  <c r="I1843" i="5"/>
  <c r="X1843" i="5"/>
  <c r="H1844" i="5"/>
  <c r="I1844" i="5"/>
  <c r="G1844" i="5"/>
  <c r="J1844" i="5"/>
  <c r="F1844" i="5"/>
  <c r="R1844" i="5"/>
  <c r="X1844" i="5"/>
  <c r="J1845" i="5"/>
  <c r="F1845" i="5"/>
  <c r="R1845" i="5"/>
  <c r="H1845" i="5"/>
  <c r="I1845" i="5"/>
  <c r="G1845" i="5"/>
  <c r="X1845" i="5"/>
  <c r="I1846" i="5"/>
  <c r="R1846" i="5"/>
  <c r="H1846" i="5"/>
  <c r="G1846" i="5"/>
  <c r="J1846" i="5"/>
  <c r="F1846" i="5"/>
  <c r="X1846" i="5"/>
  <c r="F1847" i="5"/>
  <c r="G1847" i="5"/>
  <c r="H1847" i="5"/>
  <c r="J1847" i="5"/>
  <c r="R1847" i="5"/>
  <c r="I1847" i="5"/>
  <c r="X1847" i="5"/>
  <c r="G1848" i="5"/>
  <c r="J1848" i="5"/>
  <c r="R1848" i="5"/>
  <c r="F1848" i="5"/>
  <c r="H1848" i="5"/>
  <c r="I1848" i="5"/>
  <c r="X1848" i="5"/>
  <c r="G1849" i="5"/>
  <c r="J1849" i="5"/>
  <c r="R1849" i="5"/>
  <c r="F1849" i="5"/>
  <c r="H1849" i="5"/>
  <c r="I1849" i="5"/>
  <c r="X1849" i="5"/>
  <c r="G1850" i="5"/>
  <c r="F1850" i="5"/>
  <c r="H1850" i="5"/>
  <c r="I1850" i="5"/>
  <c r="J1850" i="5"/>
  <c r="R1850" i="5"/>
  <c r="X1850" i="5"/>
  <c r="F1851" i="5"/>
  <c r="I1851" i="5"/>
  <c r="G1851" i="5"/>
  <c r="H1851" i="5"/>
  <c r="J1851" i="5"/>
  <c r="R1851" i="5"/>
  <c r="X1851" i="5"/>
  <c r="I1852" i="5"/>
  <c r="R1852" i="5"/>
  <c r="F1852" i="5"/>
  <c r="G1852" i="5"/>
  <c r="H1852" i="5"/>
  <c r="J1852" i="5"/>
  <c r="X1852" i="5"/>
  <c r="H1853" i="5"/>
  <c r="F1853" i="5"/>
  <c r="G1853" i="5"/>
  <c r="J1853" i="5"/>
  <c r="I1853" i="5"/>
  <c r="R1853" i="5"/>
  <c r="X1853" i="5"/>
  <c r="J1854" i="5"/>
  <c r="H1854" i="5"/>
  <c r="F1854" i="5"/>
  <c r="R1854" i="5"/>
  <c r="G1854" i="5"/>
  <c r="I1854" i="5"/>
  <c r="X1854" i="5"/>
  <c r="R1855" i="5"/>
  <c r="J1855" i="5"/>
  <c r="H1855" i="5"/>
  <c r="I1855" i="5"/>
  <c r="F1855" i="5"/>
  <c r="G1855" i="5"/>
  <c r="X1855" i="5"/>
  <c r="G1856" i="5"/>
  <c r="I1856" i="5"/>
  <c r="R1856" i="5"/>
  <c r="H1856" i="5"/>
  <c r="J1856" i="5"/>
  <c r="F1856" i="5"/>
  <c r="X1856" i="5"/>
  <c r="I1857" i="5"/>
  <c r="R1857" i="5"/>
  <c r="H1857" i="5"/>
  <c r="G1857" i="5"/>
  <c r="F1857" i="5"/>
  <c r="J1857" i="5"/>
  <c r="X1857" i="5"/>
  <c r="H1858" i="5"/>
  <c r="J1858" i="5"/>
  <c r="G1858" i="5"/>
  <c r="R1858" i="5"/>
  <c r="F1858" i="5"/>
  <c r="I1858" i="5"/>
  <c r="X1858" i="5"/>
  <c r="I1859" i="5"/>
  <c r="G1859" i="5"/>
  <c r="F1859" i="5"/>
  <c r="J1859" i="5"/>
  <c r="R1859" i="5"/>
  <c r="H1859" i="5"/>
  <c r="X1859" i="5"/>
  <c r="J1860" i="5"/>
  <c r="R1860" i="5"/>
  <c r="G1860" i="5"/>
  <c r="I1860" i="5"/>
  <c r="H1860" i="5"/>
  <c r="F1860" i="5"/>
  <c r="X1860" i="5"/>
  <c r="I1861" i="5"/>
  <c r="R1861" i="5"/>
  <c r="J1861" i="5"/>
  <c r="H1861" i="5"/>
  <c r="G1861" i="5"/>
  <c r="F1861" i="5"/>
  <c r="X1861" i="5"/>
  <c r="J1862" i="5"/>
  <c r="F1862" i="5"/>
  <c r="R1862" i="5"/>
  <c r="H1862" i="5"/>
  <c r="G1862" i="5"/>
  <c r="I1862" i="5"/>
  <c r="X1862" i="5"/>
  <c r="G1863" i="5"/>
  <c r="H1863" i="5"/>
  <c r="I1863" i="5"/>
  <c r="J1863" i="5"/>
  <c r="R1863" i="5"/>
  <c r="F1863" i="5"/>
  <c r="X1863" i="5"/>
  <c r="H1864" i="5"/>
  <c r="I1864" i="5"/>
  <c r="F1864" i="5"/>
  <c r="G1864" i="5"/>
  <c r="J1864" i="5"/>
  <c r="R1864" i="5"/>
  <c r="X1864" i="5"/>
  <c r="I1865" i="5"/>
  <c r="G1865" i="5"/>
  <c r="J1865" i="5"/>
  <c r="F1865" i="5"/>
  <c r="H1865" i="5"/>
  <c r="R1865" i="5"/>
  <c r="X1865" i="5"/>
  <c r="G1866" i="5"/>
  <c r="I1866" i="5"/>
  <c r="J1866" i="5"/>
  <c r="H1866" i="5"/>
  <c r="R1866" i="5"/>
  <c r="F1866" i="5"/>
  <c r="X1866" i="5"/>
  <c r="F1867" i="5"/>
  <c r="R1867" i="5"/>
  <c r="G1867" i="5"/>
  <c r="J1867" i="5"/>
  <c r="I1867" i="5"/>
  <c r="H1867" i="5"/>
  <c r="X1867" i="5"/>
  <c r="I1868" i="5"/>
  <c r="G1868" i="5"/>
  <c r="J1868" i="5"/>
  <c r="F1868" i="5"/>
  <c r="R1868" i="5"/>
  <c r="H1868" i="5"/>
  <c r="X1868" i="5"/>
  <c r="G1869" i="5"/>
  <c r="J1869" i="5"/>
  <c r="R1869" i="5"/>
  <c r="F1869" i="5"/>
  <c r="H1869" i="5"/>
  <c r="I1869" i="5"/>
  <c r="X1869" i="5"/>
  <c r="R1870" i="5"/>
  <c r="F1870" i="5"/>
  <c r="J1870" i="5"/>
  <c r="G1870" i="5"/>
  <c r="I1870" i="5"/>
  <c r="H1870" i="5"/>
  <c r="X1870" i="5"/>
  <c r="G1871" i="5"/>
  <c r="F1871" i="5"/>
  <c r="H1871" i="5"/>
  <c r="I1871" i="5"/>
  <c r="J1871" i="5"/>
  <c r="R1871" i="5"/>
  <c r="X1871" i="5"/>
  <c r="J1872" i="5"/>
  <c r="F1872" i="5"/>
  <c r="R1872" i="5"/>
  <c r="I1872" i="5"/>
  <c r="H1872" i="5"/>
  <c r="G1872" i="5"/>
  <c r="X1872" i="5"/>
  <c r="G1873" i="5"/>
  <c r="H1873" i="5"/>
  <c r="F1873" i="5"/>
  <c r="R1873" i="5"/>
  <c r="J1873" i="5"/>
  <c r="I1873" i="5"/>
  <c r="X1873" i="5"/>
  <c r="J1874" i="5"/>
  <c r="G1874" i="5"/>
  <c r="F1874" i="5"/>
  <c r="I1874" i="5"/>
  <c r="H1874" i="5"/>
  <c r="R1874" i="5"/>
  <c r="X1874" i="5"/>
  <c r="G1875" i="5"/>
  <c r="F1875" i="5"/>
  <c r="I1875" i="5"/>
  <c r="J1875" i="5"/>
  <c r="H1875" i="5"/>
  <c r="R1875" i="5"/>
  <c r="X1875" i="5"/>
  <c r="I1876" i="5"/>
  <c r="G1876" i="5"/>
  <c r="J1876" i="5"/>
  <c r="F1876" i="5"/>
  <c r="H1876" i="5"/>
  <c r="R1876" i="5"/>
  <c r="X1876" i="5"/>
  <c r="G1877" i="5"/>
  <c r="F1877" i="5"/>
  <c r="J1877" i="5"/>
  <c r="H1877" i="5"/>
  <c r="R1877" i="5"/>
  <c r="I1877" i="5"/>
  <c r="X1877" i="5"/>
  <c r="G1878" i="5"/>
  <c r="R1878" i="5"/>
  <c r="J1878" i="5"/>
  <c r="H1878" i="5"/>
  <c r="F1878" i="5"/>
  <c r="I1878" i="5"/>
  <c r="X1878" i="5"/>
  <c r="G1879" i="5"/>
  <c r="J1879" i="5"/>
  <c r="F1879" i="5"/>
  <c r="H1879" i="5"/>
  <c r="R1879" i="5"/>
  <c r="I1879" i="5"/>
  <c r="X1879" i="5"/>
  <c r="I1880" i="5"/>
  <c r="F1880" i="5"/>
  <c r="J1880" i="5"/>
  <c r="R1880" i="5"/>
  <c r="G1880" i="5"/>
  <c r="H1880" i="5"/>
  <c r="X1880" i="5"/>
  <c r="J1881" i="5"/>
  <c r="G1881" i="5"/>
  <c r="R1881" i="5"/>
  <c r="I1881" i="5"/>
  <c r="H1881" i="5"/>
  <c r="F1881" i="5"/>
  <c r="X1881" i="5"/>
  <c r="G1882" i="5"/>
  <c r="F1882" i="5"/>
  <c r="I1882" i="5"/>
  <c r="J1882" i="5"/>
  <c r="H1882" i="5"/>
  <c r="R1882" i="5"/>
  <c r="X1882" i="5"/>
  <c r="G1883" i="5"/>
  <c r="F1883" i="5"/>
  <c r="I1883" i="5"/>
  <c r="J1883" i="5"/>
  <c r="H1883" i="5"/>
  <c r="R1883" i="5"/>
  <c r="X1883" i="5"/>
  <c r="G1884" i="5"/>
  <c r="I1884" i="5"/>
  <c r="R1884" i="5"/>
  <c r="H1884" i="5"/>
  <c r="F1884" i="5"/>
  <c r="J1884" i="5"/>
  <c r="X1884" i="5"/>
  <c r="I1885" i="5"/>
  <c r="G1885" i="5"/>
  <c r="H1885" i="5"/>
  <c r="R1885" i="5"/>
  <c r="J1885" i="5"/>
  <c r="F1885" i="5"/>
  <c r="X1885" i="5"/>
  <c r="G1886" i="5"/>
  <c r="R1886" i="5"/>
  <c r="J1886" i="5"/>
  <c r="H1886" i="5"/>
  <c r="F1886" i="5"/>
  <c r="I1886" i="5"/>
  <c r="X1886" i="5"/>
  <c r="G1887" i="5"/>
  <c r="J1887" i="5"/>
  <c r="F1887" i="5"/>
  <c r="H1887" i="5"/>
  <c r="R1887" i="5"/>
  <c r="I1887" i="5"/>
  <c r="X1887" i="5"/>
  <c r="J1888" i="5"/>
  <c r="G1888" i="5"/>
  <c r="I1888" i="5"/>
  <c r="F1888" i="5"/>
  <c r="R1888" i="5"/>
  <c r="H1888" i="5"/>
  <c r="X1888" i="5"/>
  <c r="R1889" i="5"/>
  <c r="G1889" i="5"/>
  <c r="H1889" i="5"/>
  <c r="F1889" i="5"/>
  <c r="J1889" i="5"/>
  <c r="I1889" i="5"/>
  <c r="X1889" i="5"/>
  <c r="H1890" i="5"/>
  <c r="G1890" i="5"/>
  <c r="F1890" i="5"/>
  <c r="I1890" i="5"/>
  <c r="R1890" i="5"/>
  <c r="J1890" i="5"/>
  <c r="X1890" i="5"/>
  <c r="G1891" i="5"/>
  <c r="F1891" i="5"/>
  <c r="I1891" i="5"/>
  <c r="J1891" i="5"/>
  <c r="H1891" i="5"/>
  <c r="R1891" i="5"/>
  <c r="X1891" i="5"/>
  <c r="I1892" i="5"/>
  <c r="R1892" i="5"/>
  <c r="G1892" i="5"/>
  <c r="H1892" i="5"/>
  <c r="F1892" i="5"/>
  <c r="J1892" i="5"/>
  <c r="X1892" i="5"/>
  <c r="G1893" i="5"/>
  <c r="I1893" i="5"/>
  <c r="J1893" i="5"/>
  <c r="F1893" i="5"/>
  <c r="R1893" i="5"/>
  <c r="H1893" i="5"/>
  <c r="X1893" i="5"/>
  <c r="G1894" i="5"/>
  <c r="R1894" i="5"/>
  <c r="J1894" i="5"/>
  <c r="H1894" i="5"/>
  <c r="F1894" i="5"/>
  <c r="I1894" i="5"/>
  <c r="X1894" i="5"/>
  <c r="G1895" i="5"/>
  <c r="J1895" i="5"/>
  <c r="F1895" i="5"/>
  <c r="H1895" i="5"/>
  <c r="R1895" i="5"/>
  <c r="I1895" i="5"/>
  <c r="X1895" i="5"/>
  <c r="G1896" i="5"/>
  <c r="F1896" i="5"/>
  <c r="H1896" i="5"/>
  <c r="I1896" i="5"/>
  <c r="R1896" i="5"/>
  <c r="J1896" i="5"/>
  <c r="X1896" i="5"/>
  <c r="R1897" i="5"/>
  <c r="J1897" i="5"/>
  <c r="G1897" i="5"/>
  <c r="H1897" i="5"/>
  <c r="F1897" i="5"/>
  <c r="I1897" i="5"/>
  <c r="X1897" i="5"/>
  <c r="G1898" i="5"/>
  <c r="F1898" i="5"/>
  <c r="I1898" i="5"/>
  <c r="H1898" i="5"/>
  <c r="J1898" i="5"/>
  <c r="R1898" i="5"/>
  <c r="X1898" i="5"/>
  <c r="G1899" i="5"/>
  <c r="F1899" i="5"/>
  <c r="I1899" i="5"/>
  <c r="J1899" i="5"/>
  <c r="H1899" i="5"/>
  <c r="R1899" i="5"/>
  <c r="X1899" i="5"/>
  <c r="I1900" i="5"/>
  <c r="H1900" i="5"/>
  <c r="F1900" i="5"/>
  <c r="R1900" i="5"/>
  <c r="G1900" i="5"/>
  <c r="J1900" i="5"/>
  <c r="X1900" i="5"/>
  <c r="G1901" i="5"/>
  <c r="H1901" i="5"/>
  <c r="I1901" i="5"/>
  <c r="J1901" i="5"/>
  <c r="R1901" i="5"/>
  <c r="F1901" i="5"/>
  <c r="X1901" i="5"/>
  <c r="G1902" i="5"/>
  <c r="R1902" i="5"/>
  <c r="J1902" i="5"/>
  <c r="H1902" i="5"/>
  <c r="F1902" i="5"/>
  <c r="I1902" i="5"/>
  <c r="X1902" i="5"/>
  <c r="G1903" i="5"/>
  <c r="J1903" i="5"/>
  <c r="F1903" i="5"/>
  <c r="H1903" i="5"/>
  <c r="R1903" i="5"/>
  <c r="I1903" i="5"/>
  <c r="X1903" i="5"/>
  <c r="I1904" i="5"/>
  <c r="G1904" i="5"/>
  <c r="F1904" i="5"/>
  <c r="R1904" i="5"/>
  <c r="H1904" i="5"/>
  <c r="J1904" i="5"/>
  <c r="X1904" i="5"/>
  <c r="R1905" i="5"/>
  <c r="G1905" i="5"/>
  <c r="H1905" i="5"/>
  <c r="F1905" i="5"/>
  <c r="J1905" i="5"/>
  <c r="I1905" i="5"/>
  <c r="X1905" i="5"/>
  <c r="G1906" i="5"/>
  <c r="H1906" i="5"/>
  <c r="F1906" i="5"/>
  <c r="I1906" i="5"/>
  <c r="R1906" i="5"/>
  <c r="J1906" i="5"/>
  <c r="X1906" i="5"/>
  <c r="G1907" i="5"/>
  <c r="F1907" i="5"/>
  <c r="I1907" i="5"/>
  <c r="J1907" i="5"/>
  <c r="H1907" i="5"/>
  <c r="R1907" i="5"/>
  <c r="X1907" i="5"/>
  <c r="G1908" i="5"/>
  <c r="H1908" i="5"/>
  <c r="F1908" i="5"/>
  <c r="J1908" i="5"/>
  <c r="I1908" i="5"/>
  <c r="R1908" i="5"/>
  <c r="X1908" i="5"/>
  <c r="G1909" i="5"/>
  <c r="J1909" i="5"/>
  <c r="I1909" i="5"/>
  <c r="H1909" i="5"/>
  <c r="R1909" i="5"/>
  <c r="F1909" i="5"/>
  <c r="X1909" i="5"/>
  <c r="J1910" i="5"/>
  <c r="R1910" i="5"/>
  <c r="F1910" i="5"/>
  <c r="G1910" i="5"/>
  <c r="I1910" i="5"/>
  <c r="H1910" i="5"/>
  <c r="X1910" i="5"/>
  <c r="G1911" i="5"/>
  <c r="F1911" i="5"/>
  <c r="I1911" i="5"/>
  <c r="H1911" i="5"/>
  <c r="J1911" i="5"/>
  <c r="R1911" i="5"/>
  <c r="X1911" i="5"/>
  <c r="R1912" i="5"/>
  <c r="I1912" i="5"/>
  <c r="G1912" i="5"/>
  <c r="H1912" i="5"/>
  <c r="F1912" i="5"/>
  <c r="J1912" i="5"/>
  <c r="X1912" i="5"/>
  <c r="I1913" i="5"/>
  <c r="J1913" i="5"/>
  <c r="F1913" i="5"/>
  <c r="G1913" i="5"/>
  <c r="H1913" i="5"/>
  <c r="R1913" i="5"/>
  <c r="X1913" i="5"/>
  <c r="J1914" i="5"/>
  <c r="H1914" i="5"/>
  <c r="G1914" i="5"/>
  <c r="F1914" i="5"/>
  <c r="R1914" i="5"/>
  <c r="I1914" i="5"/>
  <c r="X1914" i="5"/>
  <c r="G1915" i="5"/>
  <c r="F1915" i="5"/>
  <c r="I1915" i="5"/>
  <c r="H1915" i="5"/>
  <c r="J1915" i="5"/>
  <c r="R1915" i="5"/>
  <c r="X1915" i="5"/>
  <c r="G1916" i="5"/>
  <c r="H1916" i="5"/>
  <c r="F1916" i="5"/>
  <c r="J1916" i="5"/>
  <c r="I1916" i="5"/>
  <c r="R1916" i="5"/>
  <c r="X1916" i="5"/>
  <c r="H1917" i="5"/>
  <c r="G1917" i="5"/>
  <c r="F1917" i="5"/>
  <c r="I1917" i="5"/>
  <c r="J1917" i="5"/>
  <c r="R1917" i="5"/>
  <c r="X1917" i="5"/>
  <c r="R1918" i="5"/>
  <c r="F1918" i="5"/>
  <c r="J1918" i="5"/>
  <c r="I1918" i="5"/>
  <c r="G1918" i="5"/>
  <c r="H1918" i="5"/>
  <c r="X1918" i="5"/>
  <c r="R1919" i="5"/>
  <c r="I1919" i="5"/>
  <c r="J1919" i="5"/>
  <c r="G1919" i="5"/>
  <c r="H1919" i="5"/>
  <c r="F1919" i="5"/>
  <c r="X1919" i="5"/>
  <c r="G1920" i="5"/>
  <c r="H1920" i="5"/>
  <c r="F1920" i="5"/>
  <c r="J1920" i="5"/>
  <c r="I1920" i="5"/>
  <c r="R1920" i="5"/>
  <c r="X1920" i="5"/>
  <c r="J1921" i="5"/>
  <c r="R1921" i="5"/>
  <c r="G1921" i="5"/>
  <c r="H1921" i="5"/>
  <c r="F1921" i="5"/>
  <c r="I1921" i="5"/>
  <c r="X1921" i="5"/>
  <c r="G1922" i="5"/>
  <c r="J1922" i="5"/>
  <c r="R1922" i="5"/>
  <c r="F1922" i="5"/>
  <c r="H1922" i="5"/>
  <c r="I1922" i="5"/>
  <c r="X1922" i="5"/>
  <c r="G1923" i="5"/>
  <c r="F1923" i="5"/>
  <c r="I1923" i="5"/>
  <c r="H1923" i="5"/>
  <c r="J1923" i="5"/>
  <c r="R1923" i="5"/>
  <c r="X1923" i="5"/>
  <c r="G1924" i="5"/>
  <c r="F1924" i="5"/>
  <c r="H1924" i="5"/>
  <c r="J1924" i="5"/>
  <c r="R1924" i="5"/>
  <c r="I1924" i="5"/>
  <c r="X1924" i="5"/>
  <c r="J1925" i="5"/>
  <c r="G1925" i="5"/>
  <c r="R1925" i="5"/>
  <c r="I1925" i="5"/>
  <c r="F1925" i="5"/>
  <c r="H1925" i="5"/>
  <c r="X1925" i="5"/>
  <c r="I1926" i="5"/>
  <c r="H1926" i="5"/>
  <c r="F1926" i="5"/>
  <c r="J1926" i="5"/>
  <c r="G1926" i="5"/>
  <c r="R1926" i="5"/>
  <c r="X1926" i="5"/>
  <c r="G1927" i="5"/>
  <c r="H1927" i="5"/>
  <c r="I1927" i="5"/>
  <c r="J1927" i="5"/>
  <c r="R1927" i="5"/>
  <c r="F1927" i="5"/>
  <c r="X1927" i="5"/>
  <c r="I1928" i="5"/>
  <c r="G1928" i="5"/>
  <c r="F1928" i="5"/>
  <c r="H1928" i="5"/>
  <c r="J1928" i="5"/>
  <c r="R1928" i="5"/>
  <c r="X1928" i="5"/>
  <c r="H1929" i="5"/>
  <c r="R1929" i="5"/>
  <c r="I1929" i="5"/>
  <c r="G1929" i="5"/>
  <c r="J1929" i="5"/>
  <c r="F1929" i="5"/>
  <c r="X1929" i="5"/>
  <c r="F1930" i="5"/>
  <c r="G1930" i="5"/>
  <c r="H1930" i="5"/>
  <c r="J1930" i="5"/>
  <c r="I1930" i="5"/>
  <c r="R1930" i="5"/>
  <c r="X1930" i="5"/>
  <c r="H1931" i="5"/>
  <c r="G1931" i="5"/>
  <c r="F1931" i="5"/>
  <c r="I1931" i="5"/>
  <c r="R1931" i="5"/>
  <c r="J1931" i="5"/>
  <c r="X1931" i="5"/>
  <c r="F1932" i="5"/>
  <c r="G1932" i="5"/>
  <c r="H1932" i="5"/>
  <c r="J1932" i="5"/>
  <c r="R1932" i="5"/>
  <c r="I1932" i="5"/>
  <c r="X1932" i="5"/>
  <c r="G1933" i="5"/>
  <c r="F1933" i="5"/>
  <c r="H1933" i="5"/>
  <c r="I1933" i="5"/>
  <c r="R1933" i="5"/>
  <c r="J1933" i="5"/>
  <c r="X1933" i="5"/>
  <c r="R1934" i="5"/>
  <c r="F1934" i="5"/>
  <c r="I1934" i="5"/>
  <c r="J1934" i="5"/>
  <c r="G1934" i="5"/>
  <c r="H1934" i="5"/>
  <c r="X1934" i="5"/>
  <c r="G1935" i="5"/>
  <c r="F1935" i="5"/>
  <c r="H1935" i="5"/>
  <c r="I1935" i="5"/>
  <c r="J1935" i="5"/>
  <c r="R1935" i="5"/>
  <c r="X1935" i="5"/>
  <c r="R1936" i="5"/>
  <c r="F1936" i="5"/>
  <c r="J1936" i="5"/>
  <c r="H1936" i="5"/>
  <c r="I1936" i="5"/>
  <c r="G1936" i="5"/>
  <c r="X1936" i="5"/>
  <c r="G1937" i="5"/>
  <c r="J1937" i="5"/>
  <c r="R1937" i="5"/>
  <c r="F1937" i="5"/>
  <c r="I1937" i="5"/>
  <c r="H1937" i="5"/>
  <c r="X1937" i="5"/>
  <c r="R1938" i="5"/>
  <c r="J1938" i="5"/>
  <c r="I1938" i="5"/>
  <c r="G1938" i="5"/>
  <c r="H1938" i="5"/>
  <c r="F1938" i="5"/>
  <c r="X1938" i="5"/>
  <c r="G1939" i="5"/>
  <c r="H1939" i="5"/>
  <c r="I1939" i="5"/>
  <c r="J1939" i="5"/>
  <c r="R1939" i="5"/>
  <c r="F1939" i="5"/>
  <c r="X1939" i="5"/>
  <c r="G1940" i="5"/>
  <c r="H1940" i="5"/>
  <c r="R1940" i="5"/>
  <c r="J1940" i="5"/>
  <c r="F1940" i="5"/>
  <c r="I1940" i="5"/>
  <c r="X1940" i="5"/>
  <c r="J1941" i="5"/>
  <c r="H1941" i="5"/>
  <c r="R1941" i="5"/>
  <c r="I1941" i="5"/>
  <c r="G1941" i="5"/>
  <c r="F1941" i="5"/>
  <c r="X1941" i="5"/>
  <c r="J1942" i="5"/>
  <c r="I1942" i="5"/>
  <c r="F1942" i="5"/>
  <c r="H1942" i="5"/>
  <c r="G1942" i="5"/>
  <c r="R1942" i="5"/>
  <c r="X1942" i="5"/>
  <c r="G1943" i="5"/>
  <c r="F1943" i="5"/>
  <c r="H1943" i="5"/>
  <c r="I1943" i="5"/>
  <c r="J1943" i="5"/>
  <c r="R1943" i="5"/>
  <c r="X1943" i="5"/>
  <c r="G1944" i="5"/>
  <c r="F1944" i="5"/>
  <c r="H1944" i="5"/>
  <c r="I1944" i="5"/>
  <c r="J1944" i="5"/>
  <c r="R1944" i="5"/>
  <c r="X1944" i="5"/>
  <c r="G1945" i="5"/>
  <c r="F1945" i="5"/>
  <c r="H1945" i="5"/>
  <c r="I1945" i="5"/>
  <c r="J1945" i="5"/>
  <c r="R1945" i="5"/>
  <c r="X1945" i="5"/>
  <c r="J1946" i="5"/>
  <c r="H1946" i="5"/>
  <c r="R1946" i="5"/>
  <c r="F1946" i="5"/>
  <c r="G1946" i="5"/>
  <c r="I1946" i="5"/>
  <c r="X1946" i="5"/>
  <c r="J1947" i="5"/>
  <c r="F1947" i="5"/>
  <c r="R1947" i="5"/>
  <c r="G1947" i="5"/>
  <c r="I1947" i="5"/>
  <c r="H1947" i="5"/>
  <c r="X1947" i="5"/>
  <c r="G1948" i="5"/>
  <c r="H1948" i="5"/>
  <c r="F1948" i="5"/>
  <c r="J1948" i="5"/>
  <c r="R1948" i="5"/>
  <c r="I1948" i="5"/>
  <c r="X1948" i="5"/>
  <c r="H1949" i="5"/>
  <c r="R1949" i="5"/>
  <c r="F1949" i="5"/>
  <c r="J1949" i="5"/>
  <c r="G1949" i="5"/>
  <c r="I1949" i="5"/>
  <c r="X1949" i="5"/>
  <c r="H1950" i="5"/>
  <c r="J1950" i="5"/>
  <c r="I1950" i="5"/>
  <c r="G1950" i="5"/>
  <c r="R1950" i="5"/>
  <c r="F1950" i="5"/>
  <c r="X1950" i="5"/>
  <c r="R1951" i="5"/>
  <c r="I1951" i="5"/>
  <c r="F1951" i="5"/>
  <c r="H1951" i="5"/>
  <c r="J1951" i="5"/>
  <c r="G1951" i="5"/>
  <c r="X1951" i="5"/>
  <c r="H1952" i="5"/>
  <c r="G1952" i="5"/>
  <c r="F1952" i="5"/>
  <c r="R1952" i="5"/>
  <c r="I1952" i="5"/>
  <c r="J1952" i="5"/>
  <c r="X1952" i="5"/>
  <c r="F1953" i="5"/>
  <c r="H1953" i="5"/>
  <c r="G1953" i="5"/>
  <c r="J1953" i="5"/>
  <c r="R1953" i="5"/>
  <c r="I1953" i="5"/>
  <c r="X1953" i="5"/>
  <c r="I1954" i="5"/>
  <c r="F1954" i="5"/>
  <c r="G1954" i="5"/>
  <c r="J1954" i="5"/>
  <c r="H1954" i="5"/>
  <c r="R1954" i="5"/>
  <c r="X1954" i="5"/>
  <c r="J1955" i="5"/>
  <c r="G1955" i="5"/>
  <c r="F1955" i="5"/>
  <c r="H1955" i="5"/>
  <c r="I1955" i="5"/>
  <c r="R1955" i="5"/>
  <c r="X1955" i="5"/>
  <c r="G1956" i="5"/>
  <c r="R1956" i="5"/>
  <c r="J1956" i="5"/>
  <c r="F1956" i="5"/>
  <c r="H1956" i="5"/>
  <c r="I1956" i="5"/>
  <c r="X1956" i="5"/>
  <c r="G1957" i="5"/>
  <c r="F1957" i="5"/>
  <c r="H1957" i="5"/>
  <c r="J1957" i="5"/>
  <c r="I1957" i="5"/>
  <c r="R1957" i="5"/>
  <c r="X1957" i="5"/>
  <c r="R1958" i="5"/>
  <c r="H1958" i="5"/>
  <c r="F1958" i="5"/>
  <c r="J1958" i="5"/>
  <c r="G1958" i="5"/>
  <c r="I1958" i="5"/>
  <c r="X1958" i="5"/>
  <c r="J1959" i="5"/>
  <c r="I1959" i="5"/>
  <c r="H1959" i="5"/>
  <c r="F1959" i="5"/>
  <c r="G1959" i="5"/>
  <c r="R1959" i="5"/>
  <c r="X1959" i="5"/>
  <c r="F1960" i="5"/>
  <c r="H1960" i="5"/>
  <c r="G1960" i="5"/>
  <c r="I1960" i="5"/>
  <c r="R1960" i="5"/>
  <c r="J1960" i="5"/>
  <c r="X1960" i="5"/>
  <c r="G1961" i="5"/>
  <c r="J1961" i="5"/>
  <c r="F1961" i="5"/>
  <c r="I1961" i="5"/>
  <c r="H1961" i="5"/>
  <c r="R1961" i="5"/>
  <c r="X1961" i="5"/>
  <c r="G1962" i="5"/>
  <c r="F1962" i="5"/>
  <c r="H1962" i="5"/>
  <c r="I1962" i="5"/>
  <c r="J1962" i="5"/>
  <c r="R1962" i="5"/>
  <c r="X1962" i="5"/>
  <c r="G1963" i="5"/>
  <c r="F1963" i="5"/>
  <c r="H1963" i="5"/>
  <c r="I1963" i="5"/>
  <c r="J1963" i="5"/>
  <c r="R1963" i="5"/>
  <c r="X1963" i="5"/>
  <c r="G1964" i="5"/>
  <c r="F1964" i="5"/>
  <c r="I1964" i="5"/>
  <c r="H1964" i="5"/>
  <c r="R1964" i="5"/>
  <c r="J1964" i="5"/>
  <c r="X1964" i="5"/>
  <c r="H1965" i="5"/>
  <c r="F1965" i="5"/>
  <c r="G1965" i="5"/>
  <c r="R1965" i="5"/>
  <c r="I1965" i="5"/>
  <c r="J1965" i="5"/>
  <c r="X1965" i="5"/>
  <c r="G1966" i="5"/>
  <c r="J1966" i="5"/>
  <c r="H1966" i="5"/>
  <c r="I1966" i="5"/>
  <c r="F1966" i="5"/>
  <c r="R1966" i="5"/>
  <c r="X1966" i="5"/>
  <c r="J1967" i="5"/>
  <c r="G1967" i="5"/>
  <c r="I1967" i="5"/>
  <c r="F1967" i="5"/>
  <c r="H1967" i="5"/>
  <c r="R1967" i="5"/>
  <c r="X1967" i="5"/>
  <c r="G1968" i="5"/>
  <c r="H1968" i="5"/>
  <c r="I1968" i="5"/>
  <c r="R1968" i="5"/>
  <c r="J1968" i="5"/>
  <c r="F1968" i="5"/>
  <c r="X1968" i="5"/>
  <c r="I1969" i="5"/>
  <c r="G1969" i="5"/>
  <c r="F1969" i="5"/>
  <c r="R1969" i="5"/>
  <c r="J1969" i="5"/>
  <c r="H1969" i="5"/>
  <c r="X1969" i="5"/>
  <c r="R1970" i="5"/>
  <c r="F1970" i="5"/>
  <c r="I1970" i="5"/>
  <c r="H1970" i="5"/>
  <c r="G1970" i="5"/>
  <c r="J1970" i="5"/>
  <c r="X1970" i="5"/>
  <c r="G1971" i="5"/>
  <c r="F1971" i="5"/>
  <c r="H1971" i="5"/>
  <c r="I1971" i="5"/>
  <c r="J1971" i="5"/>
  <c r="R1971" i="5"/>
  <c r="X1971" i="5"/>
  <c r="F1972" i="5"/>
  <c r="G1972" i="5"/>
  <c r="R1972" i="5"/>
  <c r="J1972" i="5"/>
  <c r="I1972" i="5"/>
  <c r="H1972" i="5"/>
  <c r="X1972" i="5"/>
  <c r="G1973" i="5"/>
  <c r="F1973" i="5"/>
  <c r="R1973" i="5"/>
  <c r="I1973" i="5"/>
  <c r="H1973" i="5"/>
  <c r="J1973" i="5"/>
  <c r="X1973" i="5"/>
  <c r="I1974" i="5"/>
  <c r="R1974" i="5"/>
  <c r="H1974" i="5"/>
  <c r="G1974" i="5"/>
  <c r="F1974" i="5"/>
  <c r="J1974" i="5"/>
  <c r="X1974" i="5"/>
  <c r="G1975" i="5"/>
  <c r="F1975" i="5"/>
  <c r="H1975" i="5"/>
  <c r="I1975" i="5"/>
  <c r="J1975" i="5"/>
  <c r="R1975" i="5"/>
  <c r="X1975" i="5"/>
  <c r="G1976" i="5"/>
  <c r="I1976" i="5"/>
  <c r="F1976" i="5"/>
  <c r="H1976" i="5"/>
  <c r="R1976" i="5"/>
  <c r="J1976" i="5"/>
  <c r="X1976" i="5"/>
  <c r="R1977" i="5"/>
  <c r="G1977" i="5"/>
  <c r="I1977" i="5"/>
  <c r="H1977" i="5"/>
  <c r="J1977" i="5"/>
  <c r="F1977" i="5"/>
  <c r="X1977" i="5"/>
  <c r="F1978" i="5"/>
  <c r="I1978" i="5"/>
  <c r="G1978" i="5"/>
  <c r="J1978" i="5"/>
  <c r="R1978" i="5"/>
  <c r="H1978" i="5"/>
  <c r="X1978" i="5"/>
  <c r="G1979" i="5"/>
  <c r="H1979" i="5"/>
  <c r="I1979" i="5"/>
  <c r="J1979" i="5"/>
  <c r="R1979" i="5"/>
  <c r="F1979" i="5"/>
  <c r="X1979" i="5"/>
  <c r="H1980" i="5"/>
  <c r="G1980" i="5"/>
  <c r="I1980" i="5"/>
  <c r="F1980" i="5"/>
  <c r="R1980" i="5"/>
  <c r="J1980" i="5"/>
  <c r="X1980" i="5"/>
  <c r="I1981" i="5"/>
  <c r="F1981" i="5"/>
  <c r="G1981" i="5"/>
  <c r="H1981" i="5"/>
  <c r="R1981" i="5"/>
  <c r="J1981" i="5"/>
  <c r="X1981" i="5"/>
  <c r="G1982" i="5"/>
  <c r="R1982" i="5"/>
  <c r="F1982" i="5"/>
  <c r="J1982" i="5"/>
  <c r="I1982" i="5"/>
  <c r="H1982" i="5"/>
  <c r="X1982" i="5"/>
  <c r="G1983" i="5"/>
  <c r="F1983" i="5"/>
  <c r="H1983" i="5"/>
  <c r="I1983" i="5"/>
  <c r="J1983" i="5"/>
  <c r="R1983" i="5"/>
  <c r="X1983" i="5"/>
  <c r="F1984" i="5"/>
  <c r="I1984" i="5"/>
  <c r="G1984" i="5"/>
  <c r="R1984" i="5"/>
  <c r="J1984" i="5"/>
  <c r="H1984" i="5"/>
  <c r="X1984" i="5"/>
  <c r="I1985" i="5"/>
  <c r="F1985" i="5"/>
  <c r="J1985" i="5"/>
  <c r="G1985" i="5"/>
  <c r="H1985" i="5"/>
  <c r="R1985" i="5"/>
  <c r="X1985" i="5"/>
  <c r="I1986" i="5"/>
  <c r="J1986" i="5"/>
  <c r="H1986" i="5"/>
  <c r="R1986" i="5"/>
  <c r="G1986" i="5"/>
  <c r="F1986" i="5"/>
  <c r="X1986" i="5"/>
  <c r="G1987" i="5"/>
  <c r="H1987" i="5"/>
  <c r="I1987" i="5"/>
  <c r="J1987" i="5"/>
  <c r="R1987" i="5"/>
  <c r="F1987" i="5"/>
  <c r="X1987" i="5"/>
  <c r="F1988" i="5"/>
  <c r="H1988" i="5"/>
  <c r="I1988" i="5"/>
  <c r="G1988" i="5"/>
  <c r="R1988" i="5"/>
  <c r="J1988" i="5"/>
  <c r="X1988" i="5"/>
  <c r="G1989" i="5"/>
  <c r="F1989" i="5"/>
  <c r="R1989" i="5"/>
  <c r="I1989" i="5"/>
  <c r="J1989" i="5"/>
  <c r="H1989" i="5"/>
  <c r="X1989" i="5"/>
  <c r="F1990" i="5"/>
  <c r="H1990" i="5"/>
  <c r="R1990" i="5"/>
  <c r="G1990" i="5"/>
  <c r="I1990" i="5"/>
  <c r="J1990" i="5"/>
  <c r="X1990" i="5"/>
  <c r="G1991" i="5"/>
  <c r="H1991" i="5"/>
  <c r="I1991" i="5"/>
  <c r="J1991" i="5"/>
  <c r="R1991" i="5"/>
  <c r="F1991" i="5"/>
  <c r="X1991" i="5"/>
  <c r="H1992" i="5"/>
  <c r="G1992" i="5"/>
  <c r="R1992" i="5"/>
  <c r="J1992" i="5"/>
  <c r="F1992" i="5"/>
  <c r="I1992" i="5"/>
  <c r="X1992" i="5"/>
  <c r="F1993" i="5"/>
  <c r="G1993" i="5"/>
  <c r="H1993" i="5"/>
  <c r="I1993" i="5"/>
  <c r="R1993" i="5"/>
  <c r="J1993" i="5"/>
  <c r="X1993" i="5"/>
  <c r="R1994" i="5"/>
  <c r="I1994" i="5"/>
  <c r="H1994" i="5"/>
  <c r="G1994" i="5"/>
  <c r="J1994" i="5"/>
  <c r="F1994" i="5"/>
  <c r="X1994" i="5"/>
  <c r="G1995" i="5"/>
  <c r="F1995" i="5"/>
  <c r="H1995" i="5"/>
  <c r="I1995" i="5"/>
  <c r="J1995" i="5"/>
  <c r="R1995" i="5"/>
  <c r="X1995" i="5"/>
  <c r="F1996" i="5"/>
  <c r="I1996" i="5"/>
  <c r="G1996" i="5"/>
  <c r="H1996" i="5"/>
  <c r="R1996" i="5"/>
  <c r="J1996" i="5"/>
  <c r="X1996" i="5"/>
  <c r="F1997" i="5"/>
  <c r="H1997" i="5"/>
  <c r="J1997" i="5"/>
  <c r="G1997" i="5"/>
  <c r="R1997" i="5"/>
  <c r="I1997" i="5"/>
  <c r="X1997" i="5"/>
  <c r="F1998" i="5"/>
  <c r="I1998" i="5"/>
  <c r="H1998" i="5"/>
  <c r="R1998" i="5"/>
  <c r="G1998" i="5"/>
  <c r="J1998" i="5"/>
  <c r="X1998" i="5"/>
  <c r="G1999" i="5"/>
  <c r="H1999" i="5"/>
  <c r="I1999" i="5"/>
  <c r="J1999" i="5"/>
  <c r="R1999" i="5"/>
  <c r="F1999" i="5"/>
  <c r="X1999" i="5"/>
  <c r="G2000" i="5"/>
  <c r="F2000" i="5"/>
  <c r="R2000" i="5"/>
  <c r="J2000" i="5"/>
  <c r="H2000" i="5"/>
  <c r="I2000" i="5"/>
  <c r="X2000" i="5"/>
  <c r="G2001" i="5"/>
  <c r="H2001" i="5"/>
  <c r="F2001" i="5"/>
  <c r="R2001" i="5"/>
  <c r="I2001" i="5"/>
  <c r="J2001" i="5"/>
  <c r="X2001" i="5"/>
  <c r="R2002" i="5"/>
  <c r="I2002" i="5"/>
  <c r="G2002" i="5"/>
  <c r="H2002" i="5"/>
  <c r="F2002" i="5"/>
  <c r="J2002" i="5"/>
  <c r="X2002" i="5"/>
  <c r="G2003" i="5"/>
  <c r="F2003" i="5"/>
  <c r="H2003" i="5"/>
  <c r="I2003" i="5"/>
  <c r="J2003" i="5"/>
  <c r="R2003" i="5"/>
  <c r="X2003" i="5"/>
  <c r="F2004" i="5"/>
  <c r="H2004" i="5"/>
  <c r="G2004" i="5"/>
  <c r="R2004" i="5"/>
  <c r="J2004" i="5"/>
  <c r="I2004" i="5"/>
  <c r="X2004" i="5"/>
  <c r="J2005" i="5"/>
  <c r="G2005" i="5"/>
  <c r="H2005" i="5"/>
  <c r="R2005" i="5"/>
  <c r="I2005" i="5"/>
  <c r="F2005" i="5"/>
  <c r="X2005" i="5"/>
  <c r="H2006" i="5"/>
  <c r="F2006" i="5"/>
  <c r="G2006" i="5"/>
  <c r="I2006" i="5"/>
  <c r="R2006" i="5"/>
  <c r="J2006" i="5"/>
  <c r="X2006" i="5"/>
  <c r="G2007" i="5"/>
  <c r="F2007" i="5"/>
  <c r="H2007" i="5"/>
  <c r="I2007" i="5"/>
  <c r="J2007" i="5"/>
  <c r="R2007" i="5"/>
  <c r="X2007" i="5"/>
  <c r="H2008" i="5"/>
  <c r="F2008" i="5"/>
  <c r="G2008" i="5"/>
  <c r="R2008" i="5"/>
  <c r="J2008" i="5"/>
  <c r="I2008" i="5"/>
  <c r="X2008" i="5"/>
  <c r="G2009" i="5"/>
  <c r="F2009" i="5"/>
  <c r="J2009" i="5"/>
  <c r="I2009" i="5"/>
  <c r="H2009" i="5"/>
  <c r="R2009" i="5"/>
  <c r="X2009" i="5"/>
  <c r="I2010" i="5"/>
  <c r="R2010" i="5"/>
  <c r="F2010" i="5"/>
  <c r="G2010" i="5"/>
  <c r="J2010" i="5"/>
  <c r="H2010" i="5"/>
  <c r="X2010" i="5"/>
  <c r="J2011" i="5"/>
  <c r="I2011" i="5"/>
  <c r="H2011" i="5"/>
  <c r="G2011" i="5"/>
  <c r="F2011" i="5"/>
  <c r="R2011" i="5"/>
  <c r="X2011" i="5"/>
  <c r="H2012" i="5"/>
  <c r="F2012" i="5"/>
  <c r="G2012" i="5"/>
  <c r="I2012" i="5"/>
  <c r="J2012" i="5"/>
  <c r="R2012" i="5"/>
  <c r="X2012" i="5"/>
  <c r="J2013" i="5"/>
  <c r="G2013" i="5"/>
  <c r="I2013" i="5"/>
  <c r="H2013" i="5"/>
  <c r="F2013" i="5"/>
  <c r="R2013" i="5"/>
  <c r="X2013" i="5"/>
  <c r="F2014" i="5"/>
  <c r="H2014" i="5"/>
  <c r="J2014" i="5"/>
  <c r="G2014" i="5"/>
  <c r="I2014" i="5"/>
  <c r="R2014" i="5"/>
  <c r="X2014" i="5"/>
  <c r="G2015" i="5"/>
  <c r="F2015" i="5"/>
  <c r="H2015" i="5"/>
  <c r="I2015" i="5"/>
  <c r="J2015" i="5"/>
  <c r="R2015" i="5"/>
  <c r="X2015" i="5"/>
  <c r="J2016" i="5"/>
  <c r="F2016" i="5"/>
  <c r="R2016" i="5"/>
  <c r="G2016" i="5"/>
  <c r="H2016" i="5"/>
  <c r="I2016" i="5"/>
  <c r="X2016" i="5"/>
  <c r="I2017" i="5"/>
  <c r="R2017" i="5"/>
  <c r="F2017" i="5"/>
  <c r="G2017" i="5"/>
  <c r="H2017" i="5"/>
  <c r="J2017" i="5"/>
  <c r="X2017" i="5"/>
  <c r="H2018" i="5"/>
  <c r="J2018" i="5"/>
  <c r="I2018" i="5"/>
  <c r="G2018" i="5"/>
  <c r="F2018" i="5"/>
  <c r="R2018" i="5"/>
  <c r="X2018" i="5"/>
  <c r="G2019" i="5"/>
  <c r="H2019" i="5"/>
  <c r="I2019" i="5"/>
  <c r="J2019" i="5"/>
  <c r="R2019" i="5"/>
  <c r="F2019" i="5"/>
  <c r="X2019" i="5"/>
  <c r="F2020" i="5"/>
  <c r="H2020" i="5"/>
  <c r="G2020" i="5"/>
  <c r="R2020" i="5"/>
  <c r="J2020" i="5"/>
  <c r="I2020" i="5"/>
  <c r="X2020" i="5"/>
  <c r="J2021" i="5"/>
  <c r="G2021" i="5"/>
  <c r="H2021" i="5"/>
  <c r="R2021" i="5"/>
  <c r="I2021" i="5"/>
  <c r="F2021" i="5"/>
  <c r="X2021" i="5"/>
  <c r="F2022" i="5"/>
  <c r="R2022" i="5"/>
  <c r="H2022" i="5"/>
  <c r="I2022" i="5"/>
  <c r="G2022" i="5"/>
  <c r="J2022" i="5"/>
  <c r="X2022" i="5"/>
  <c r="G2023" i="5"/>
  <c r="F2023" i="5"/>
  <c r="H2023" i="5"/>
  <c r="I2023" i="5"/>
  <c r="J2023" i="5"/>
  <c r="R2023" i="5"/>
  <c r="X2023" i="5"/>
  <c r="G2024" i="5"/>
  <c r="F2024" i="5"/>
  <c r="R2024" i="5"/>
  <c r="J2024" i="5"/>
  <c r="H2024" i="5"/>
  <c r="I2024" i="5"/>
  <c r="X2024" i="5"/>
  <c r="R2025" i="5"/>
  <c r="G2025" i="5"/>
  <c r="J2025" i="5"/>
  <c r="F2025" i="5"/>
  <c r="H2025" i="5"/>
  <c r="I2025" i="5"/>
  <c r="X2025" i="5"/>
  <c r="I2026" i="5"/>
  <c r="G2026" i="5"/>
  <c r="R2026" i="5"/>
  <c r="F2026" i="5"/>
  <c r="H2026" i="5"/>
  <c r="J2026" i="5"/>
  <c r="X2026" i="5"/>
  <c r="G2027" i="5"/>
  <c r="F2027" i="5"/>
  <c r="H2027" i="5"/>
  <c r="I2027" i="5"/>
  <c r="J2027" i="5"/>
  <c r="R2027" i="5"/>
  <c r="X2027" i="5"/>
  <c r="F2028" i="5"/>
  <c r="H2028" i="5"/>
  <c r="I2028" i="5"/>
  <c r="G2028" i="5"/>
  <c r="R2028" i="5"/>
  <c r="J2028" i="5"/>
  <c r="X2028" i="5"/>
  <c r="H2029" i="5"/>
  <c r="I2029" i="5"/>
  <c r="F2029" i="5"/>
  <c r="R2029" i="5"/>
  <c r="J2029" i="5"/>
  <c r="G2029" i="5"/>
  <c r="X2029" i="5"/>
  <c r="R2030" i="5"/>
  <c r="F2030" i="5"/>
  <c r="G2030" i="5"/>
  <c r="H2030" i="5"/>
  <c r="I2030" i="5"/>
  <c r="J2030" i="5"/>
  <c r="X2030" i="5"/>
  <c r="G2031" i="5"/>
  <c r="F2031" i="5"/>
  <c r="H2031" i="5"/>
  <c r="I2031" i="5"/>
  <c r="J2031" i="5"/>
  <c r="R2031" i="5"/>
  <c r="X2031" i="5"/>
  <c r="H2032" i="5"/>
  <c r="G2032" i="5"/>
  <c r="I2032" i="5"/>
  <c r="R2032" i="5"/>
  <c r="J2032" i="5"/>
  <c r="F2032" i="5"/>
  <c r="X2032" i="5"/>
  <c r="F2033" i="5"/>
  <c r="H2033" i="5"/>
  <c r="R2033" i="5"/>
  <c r="I2033" i="5"/>
  <c r="G2033" i="5"/>
  <c r="J2033" i="5"/>
  <c r="X2033" i="5"/>
  <c r="J2034" i="5"/>
  <c r="H2034" i="5"/>
  <c r="I2034" i="5"/>
  <c r="G2034" i="5"/>
  <c r="F2034" i="5"/>
  <c r="R2034" i="5"/>
  <c r="X2034" i="5"/>
  <c r="G2035" i="5"/>
  <c r="I2035" i="5"/>
  <c r="R2035" i="5"/>
  <c r="H2035" i="5"/>
  <c r="F2035" i="5"/>
  <c r="J2035" i="5"/>
  <c r="X2035" i="5"/>
  <c r="F2036" i="5"/>
  <c r="G2036" i="5"/>
  <c r="H2036" i="5"/>
  <c r="I2036" i="5"/>
  <c r="R2036" i="5"/>
  <c r="J2036" i="5"/>
  <c r="X2036" i="5"/>
  <c r="G2037" i="5"/>
  <c r="J2037" i="5"/>
  <c r="F2037" i="5"/>
  <c r="H2037" i="5"/>
  <c r="R2037" i="5"/>
  <c r="I2037" i="5"/>
  <c r="X2037" i="5"/>
  <c r="H2038" i="5"/>
  <c r="J2038" i="5"/>
  <c r="R2038" i="5"/>
  <c r="G2038" i="5"/>
  <c r="F2038" i="5"/>
  <c r="I2038" i="5"/>
  <c r="X2038" i="5"/>
  <c r="G2039" i="5"/>
  <c r="F2039" i="5"/>
  <c r="H2039" i="5"/>
  <c r="I2039" i="5"/>
  <c r="J2039" i="5"/>
  <c r="R2039" i="5"/>
  <c r="X2039" i="5"/>
  <c r="G2040" i="5"/>
  <c r="H2040" i="5"/>
  <c r="R2040" i="5"/>
  <c r="J2040" i="5"/>
  <c r="F2040" i="5"/>
  <c r="I2040" i="5"/>
  <c r="X2040" i="5"/>
  <c r="R2041" i="5"/>
  <c r="J2041" i="5"/>
  <c r="F2041" i="5"/>
  <c r="H2041" i="5"/>
  <c r="I2041" i="5"/>
  <c r="G2041" i="5"/>
  <c r="X2041" i="5"/>
  <c r="H2042" i="5"/>
  <c r="R2042" i="5"/>
  <c r="J2042" i="5"/>
  <c r="I2042" i="5"/>
  <c r="G2042" i="5"/>
  <c r="F2042" i="5"/>
  <c r="X2042" i="5"/>
  <c r="I2043" i="5"/>
  <c r="R2043" i="5"/>
  <c r="G2043" i="5"/>
  <c r="J2043" i="5"/>
  <c r="F2043" i="5"/>
  <c r="H2043" i="5"/>
  <c r="X2043" i="5"/>
  <c r="F2044" i="5"/>
  <c r="I2044" i="5"/>
  <c r="G2044" i="5"/>
  <c r="R2044" i="5"/>
  <c r="J2044" i="5"/>
  <c r="H2044" i="5"/>
  <c r="X2044" i="5"/>
  <c r="H2045" i="5"/>
  <c r="I2045" i="5"/>
  <c r="R2045" i="5"/>
  <c r="G2045" i="5"/>
  <c r="J2045" i="5"/>
  <c r="F2045" i="5"/>
  <c r="X2045" i="5"/>
  <c r="R2046" i="5"/>
  <c r="J2046" i="5"/>
  <c r="F2046" i="5"/>
  <c r="I2046" i="5"/>
  <c r="G2046" i="5"/>
  <c r="H2046" i="5"/>
  <c r="X2046" i="5"/>
  <c r="G2047" i="5"/>
  <c r="F2047" i="5"/>
  <c r="H2047" i="5"/>
  <c r="I2047" i="5"/>
  <c r="J2047" i="5"/>
  <c r="R2047" i="5"/>
  <c r="X2047" i="5"/>
  <c r="I2048" i="5"/>
  <c r="F2048" i="5"/>
  <c r="G2048" i="5"/>
  <c r="H2048" i="5"/>
  <c r="R2048" i="5"/>
  <c r="J2048" i="5"/>
  <c r="X2048" i="5"/>
  <c r="G2049" i="5"/>
  <c r="J2049" i="5"/>
  <c r="R2049" i="5"/>
  <c r="F2049" i="5"/>
  <c r="H2049" i="5"/>
  <c r="I2049" i="5"/>
  <c r="X2049" i="5"/>
  <c r="H2050" i="5"/>
  <c r="F2050" i="5"/>
  <c r="G2050" i="5"/>
  <c r="J2050" i="5"/>
  <c r="I2050" i="5"/>
  <c r="R2050" i="5"/>
  <c r="X2050" i="5"/>
  <c r="G2051" i="5"/>
  <c r="F2051" i="5"/>
  <c r="J2051" i="5"/>
  <c r="R2051" i="5"/>
  <c r="H2051" i="5"/>
  <c r="I2051" i="5"/>
  <c r="X2051" i="5"/>
  <c r="I2052" i="5"/>
  <c r="J2052" i="5"/>
  <c r="H2052" i="5"/>
  <c r="R2052" i="5"/>
  <c r="F2052" i="5"/>
  <c r="G2052" i="5"/>
  <c r="X2052" i="5"/>
  <c r="V2053" i="5"/>
  <c r="H2054" i="5"/>
  <c r="J2054" i="5"/>
  <c r="I2054" i="5"/>
  <c r="G2054" i="5"/>
  <c r="R2054" i="5"/>
  <c r="F2054" i="5"/>
  <c r="X2054" i="5"/>
  <c r="R2055" i="5"/>
  <c r="I2055" i="5"/>
  <c r="F2055" i="5"/>
  <c r="G2055" i="5"/>
  <c r="H2055" i="5"/>
  <c r="J2055" i="5"/>
  <c r="X2055" i="5"/>
  <c r="G2056" i="5"/>
  <c r="H2056" i="5"/>
  <c r="I2056" i="5"/>
  <c r="J2056" i="5"/>
  <c r="R2056" i="5"/>
  <c r="F2056" i="5"/>
  <c r="X2056" i="5"/>
  <c r="F2057" i="5"/>
  <c r="I2057" i="5"/>
  <c r="J2057" i="5"/>
  <c r="R2057" i="5"/>
  <c r="H2057" i="5"/>
  <c r="G2057" i="5"/>
  <c r="X2057" i="5"/>
  <c r="F2058" i="5"/>
  <c r="R2058" i="5"/>
  <c r="J2058" i="5"/>
  <c r="I2058" i="5"/>
  <c r="H2058" i="5"/>
  <c r="G2058" i="5"/>
  <c r="X2058" i="5"/>
  <c r="G2059" i="5"/>
  <c r="F2059" i="5"/>
  <c r="J2059" i="5"/>
  <c r="R2059" i="5"/>
  <c r="H2059" i="5"/>
  <c r="I2059" i="5"/>
  <c r="X2059" i="5"/>
  <c r="F2060" i="5"/>
  <c r="H2060" i="5"/>
  <c r="G2060" i="5"/>
  <c r="J2060" i="5"/>
  <c r="I2060" i="5"/>
  <c r="R2060" i="5"/>
  <c r="X2060" i="5"/>
  <c r="F2061" i="5"/>
  <c r="G2061" i="5"/>
  <c r="R2061" i="5"/>
  <c r="J2061" i="5"/>
  <c r="I2061" i="5"/>
  <c r="H2061" i="5"/>
  <c r="X2061" i="5"/>
  <c r="J2062" i="5"/>
  <c r="H2062" i="5"/>
  <c r="I2062" i="5"/>
  <c r="F2062" i="5"/>
  <c r="G2062" i="5"/>
  <c r="R2062" i="5"/>
  <c r="X2062" i="5"/>
  <c r="F2063" i="5"/>
  <c r="J2063" i="5"/>
  <c r="R2063" i="5"/>
  <c r="G2063" i="5"/>
  <c r="I2063" i="5"/>
  <c r="H2063" i="5"/>
  <c r="X2063" i="5"/>
  <c r="G2064" i="5"/>
  <c r="H2064" i="5"/>
  <c r="I2064" i="5"/>
  <c r="J2064" i="5"/>
  <c r="R2064" i="5"/>
  <c r="F2064" i="5"/>
  <c r="X2064" i="5"/>
  <c r="I2065" i="5"/>
  <c r="G2065" i="5"/>
  <c r="H2065" i="5"/>
  <c r="J2065" i="5"/>
  <c r="R2065" i="5"/>
  <c r="F2065" i="5"/>
  <c r="X2065" i="5"/>
  <c r="F2066" i="5"/>
  <c r="I2066" i="5"/>
  <c r="R2066" i="5"/>
  <c r="H2066" i="5"/>
  <c r="G2066" i="5"/>
  <c r="J2066" i="5"/>
  <c r="X2066" i="5"/>
  <c r="G2067" i="5"/>
  <c r="F2067" i="5"/>
  <c r="J2067" i="5"/>
  <c r="R2067" i="5"/>
  <c r="H2067" i="5"/>
  <c r="I2067" i="5"/>
  <c r="X2067" i="5"/>
  <c r="G2068" i="5"/>
  <c r="I2068" i="5"/>
  <c r="F2068" i="5"/>
  <c r="H2068" i="5"/>
  <c r="J2068" i="5"/>
  <c r="R2068" i="5"/>
  <c r="X2068" i="5"/>
  <c r="H2069" i="5"/>
  <c r="R2069" i="5"/>
  <c r="F2069" i="5"/>
  <c r="J2069" i="5"/>
  <c r="I2069" i="5"/>
  <c r="G2069" i="5"/>
  <c r="X2069" i="5"/>
  <c r="H2070" i="5"/>
  <c r="F2070" i="5"/>
  <c r="J2070" i="5"/>
  <c r="G2070" i="5"/>
  <c r="I2070" i="5"/>
  <c r="R2070" i="5"/>
  <c r="X2070" i="5"/>
  <c r="G2071" i="5"/>
  <c r="R2071" i="5"/>
  <c r="I2071" i="5"/>
  <c r="F2071" i="5"/>
  <c r="J2071" i="5"/>
  <c r="H2071" i="5"/>
  <c r="X2071" i="5"/>
  <c r="V2072" i="5"/>
  <c r="G2073" i="5"/>
  <c r="I2073" i="5"/>
  <c r="J2073" i="5"/>
  <c r="F2073" i="5"/>
  <c r="H2073" i="5"/>
  <c r="R2073" i="5"/>
  <c r="X2073" i="5"/>
  <c r="I2074" i="5"/>
  <c r="H2074" i="5"/>
  <c r="J2074" i="5"/>
  <c r="R2074" i="5"/>
  <c r="G2074" i="5"/>
  <c r="F2074" i="5"/>
  <c r="X2074" i="5"/>
  <c r="V2075" i="5"/>
  <c r="R2076" i="5"/>
  <c r="H2076" i="5"/>
  <c r="J2076" i="5"/>
  <c r="G2076" i="5"/>
  <c r="I2076" i="5"/>
  <c r="F2076" i="5"/>
  <c r="X2076" i="5"/>
  <c r="I2077" i="5"/>
  <c r="R2077" i="5"/>
  <c r="J2077" i="5"/>
  <c r="H2077" i="5"/>
  <c r="G2077" i="5"/>
  <c r="F2077" i="5"/>
  <c r="X2077" i="5"/>
  <c r="H2078" i="5"/>
  <c r="J2078" i="5"/>
  <c r="R2078" i="5"/>
  <c r="G2078" i="5"/>
  <c r="F2078" i="5"/>
  <c r="I2078" i="5"/>
  <c r="X2078" i="5"/>
  <c r="G2079" i="5"/>
  <c r="F2079" i="5"/>
  <c r="J2079" i="5"/>
  <c r="R2079" i="5"/>
  <c r="H2079" i="5"/>
  <c r="I2079" i="5"/>
  <c r="X2079" i="5"/>
  <c r="G2080" i="5"/>
  <c r="I2080" i="5"/>
  <c r="J2080" i="5"/>
  <c r="R2080" i="5"/>
  <c r="F2080" i="5"/>
  <c r="H2080" i="5"/>
  <c r="X2080" i="5"/>
  <c r="G2081" i="5"/>
  <c r="I2081" i="5"/>
  <c r="H2081" i="5"/>
  <c r="J2081" i="5"/>
  <c r="R2081" i="5"/>
  <c r="F2081" i="5"/>
  <c r="X2081" i="5"/>
  <c r="R2082" i="5"/>
  <c r="J2082" i="5"/>
  <c r="F2082" i="5"/>
  <c r="G2082" i="5"/>
  <c r="I2082" i="5"/>
  <c r="H2082" i="5"/>
  <c r="X2082" i="5"/>
  <c r="G2083" i="5"/>
  <c r="F2083" i="5"/>
  <c r="J2083" i="5"/>
  <c r="R2083" i="5"/>
  <c r="H2083" i="5"/>
  <c r="I2083" i="5"/>
  <c r="X2083" i="5"/>
  <c r="G2084" i="5"/>
  <c r="F2084" i="5"/>
  <c r="H2084" i="5"/>
  <c r="I2084" i="5"/>
  <c r="J2084" i="5"/>
  <c r="R2084" i="5"/>
  <c r="X2084" i="5"/>
  <c r="G2085" i="5"/>
  <c r="R2085" i="5"/>
  <c r="I2085" i="5"/>
  <c r="F2085" i="5"/>
  <c r="H2085" i="5"/>
  <c r="J2085" i="5"/>
  <c r="X2085" i="5"/>
  <c r="I2086" i="5"/>
  <c r="R2086" i="5"/>
  <c r="J2086" i="5"/>
  <c r="G2086" i="5"/>
  <c r="H2086" i="5"/>
  <c r="F2086" i="5"/>
  <c r="X2086" i="5"/>
  <c r="G2087" i="5"/>
  <c r="R2087" i="5"/>
  <c r="H2087" i="5"/>
  <c r="I2087" i="5"/>
  <c r="J2087" i="5"/>
  <c r="F2087" i="5"/>
  <c r="X2087" i="5"/>
  <c r="I2088" i="5"/>
  <c r="H2088" i="5"/>
  <c r="R2088" i="5"/>
  <c r="J2088" i="5"/>
  <c r="G2088" i="5"/>
  <c r="F2088" i="5"/>
  <c r="X2088" i="5"/>
  <c r="G2089" i="5"/>
  <c r="F2089" i="5"/>
  <c r="H2089" i="5"/>
  <c r="I2089" i="5"/>
  <c r="R2089" i="5"/>
  <c r="J2089" i="5"/>
  <c r="X2089" i="5"/>
  <c r="G2090" i="5"/>
  <c r="J2090" i="5"/>
  <c r="R2090" i="5"/>
  <c r="H2090" i="5"/>
  <c r="I2090" i="5"/>
  <c r="F2090" i="5"/>
  <c r="X2090" i="5"/>
  <c r="F2091" i="5"/>
  <c r="I2091" i="5"/>
  <c r="J2091" i="5"/>
  <c r="H2091" i="5"/>
  <c r="G2091" i="5"/>
  <c r="R2091" i="5"/>
  <c r="X2091" i="5"/>
  <c r="J2092" i="5"/>
  <c r="R2092" i="5"/>
  <c r="F2092" i="5"/>
  <c r="I2092" i="5"/>
  <c r="H2092" i="5"/>
  <c r="G2092" i="5"/>
  <c r="X2092" i="5"/>
  <c r="G2093" i="5"/>
  <c r="F2093" i="5"/>
  <c r="H2093" i="5"/>
  <c r="J2093" i="5"/>
  <c r="R2093" i="5"/>
  <c r="I2093" i="5"/>
  <c r="X2093" i="5"/>
  <c r="R2094" i="5"/>
  <c r="I2094" i="5"/>
  <c r="H2094" i="5"/>
  <c r="J2094" i="5"/>
  <c r="F2094" i="5"/>
  <c r="G2094" i="5"/>
  <c r="X2094" i="5"/>
  <c r="F2095" i="5"/>
  <c r="H2095" i="5"/>
  <c r="G2095" i="5"/>
  <c r="I2095" i="5"/>
  <c r="J2095" i="5"/>
  <c r="R2095" i="5"/>
  <c r="X2095" i="5"/>
  <c r="G2096" i="5"/>
  <c r="F2096" i="5"/>
  <c r="H2096" i="5"/>
  <c r="I2096" i="5"/>
  <c r="J2096" i="5"/>
  <c r="R2096" i="5"/>
  <c r="X2096" i="5"/>
  <c r="G2097" i="5"/>
  <c r="F2097" i="5"/>
  <c r="H2097" i="5"/>
  <c r="J2097" i="5"/>
  <c r="R2097" i="5"/>
  <c r="I2097" i="5"/>
  <c r="X2097" i="5"/>
  <c r="G2098" i="5"/>
  <c r="J2098" i="5"/>
  <c r="F2098" i="5"/>
  <c r="H2098" i="5"/>
  <c r="I2098" i="5"/>
  <c r="R2098" i="5"/>
  <c r="X2098" i="5"/>
  <c r="H2099" i="5"/>
  <c r="I2099" i="5"/>
  <c r="G2099" i="5"/>
  <c r="F2099" i="5"/>
  <c r="J2099" i="5"/>
  <c r="R2099" i="5"/>
  <c r="X2099" i="5"/>
  <c r="F2100" i="5"/>
  <c r="I2100" i="5"/>
  <c r="H2100" i="5"/>
  <c r="R2100" i="5"/>
  <c r="G2100" i="5"/>
  <c r="J2100" i="5"/>
  <c r="X2100" i="5"/>
  <c r="G2101" i="5"/>
  <c r="F2101" i="5"/>
  <c r="H2101" i="5"/>
  <c r="J2101" i="5"/>
  <c r="R2101" i="5"/>
  <c r="I2101" i="5"/>
  <c r="X2101" i="5"/>
  <c r="J2102" i="5"/>
  <c r="I2102" i="5"/>
  <c r="H2102" i="5"/>
  <c r="G2102" i="5"/>
  <c r="F2102" i="5"/>
  <c r="R2102" i="5"/>
  <c r="X2102" i="5"/>
  <c r="H2103" i="5"/>
  <c r="G2103" i="5"/>
  <c r="J2103" i="5"/>
  <c r="I2103" i="5"/>
  <c r="F2103" i="5"/>
  <c r="R2103" i="5"/>
  <c r="X2103" i="5"/>
  <c r="G2104" i="5"/>
  <c r="F2104" i="5"/>
  <c r="H2104" i="5"/>
  <c r="I2104" i="5"/>
  <c r="J2104" i="5"/>
  <c r="R2104" i="5"/>
  <c r="X2104" i="5"/>
  <c r="G2105" i="5"/>
  <c r="F2105" i="5"/>
  <c r="H2105" i="5"/>
  <c r="J2105" i="5"/>
  <c r="R2105" i="5"/>
  <c r="I2105" i="5"/>
  <c r="X2105" i="5"/>
  <c r="G2106" i="5"/>
  <c r="J2106" i="5"/>
  <c r="R2106" i="5"/>
  <c r="H2106" i="5"/>
  <c r="I2106" i="5"/>
  <c r="F2106" i="5"/>
  <c r="X2106" i="5"/>
  <c r="G2107" i="5"/>
  <c r="J2107" i="5"/>
  <c r="R2107" i="5"/>
  <c r="F2107" i="5"/>
  <c r="H2107" i="5"/>
  <c r="I2107" i="5"/>
  <c r="X2107" i="5"/>
  <c r="G2108" i="5"/>
  <c r="F2108" i="5"/>
  <c r="H2108" i="5"/>
  <c r="I2108" i="5"/>
  <c r="J2108" i="5"/>
  <c r="R2108" i="5"/>
  <c r="X2108" i="5"/>
  <c r="G2109" i="5"/>
  <c r="F2109" i="5"/>
  <c r="H2109" i="5"/>
  <c r="J2109" i="5"/>
  <c r="R2109" i="5"/>
  <c r="I2109" i="5"/>
  <c r="X2109" i="5"/>
  <c r="H2110" i="5"/>
  <c r="R2110" i="5"/>
  <c r="J2110" i="5"/>
  <c r="F2110" i="5"/>
  <c r="G2110" i="5"/>
  <c r="I2110" i="5"/>
  <c r="X2110" i="5"/>
  <c r="R2111" i="5"/>
  <c r="F2111" i="5"/>
  <c r="G2111" i="5"/>
  <c r="J2111" i="5"/>
  <c r="I2111" i="5"/>
  <c r="H2111" i="5"/>
  <c r="X2111" i="5"/>
  <c r="G2112" i="5"/>
  <c r="F2112" i="5"/>
  <c r="H2112" i="5"/>
  <c r="I2112" i="5"/>
  <c r="J2112" i="5"/>
  <c r="R2112" i="5"/>
  <c r="X2112" i="5"/>
  <c r="G2113" i="5"/>
  <c r="I2113" i="5"/>
  <c r="F2113" i="5"/>
  <c r="H2113" i="5"/>
  <c r="J2113" i="5"/>
  <c r="R2113" i="5"/>
  <c r="X2113" i="5"/>
  <c r="J2114" i="5"/>
  <c r="R2114" i="5"/>
  <c r="I2114" i="5"/>
  <c r="G2114" i="5"/>
  <c r="F2114" i="5"/>
  <c r="H2114" i="5"/>
  <c r="X2114" i="5"/>
  <c r="R2115" i="5"/>
  <c r="H2115" i="5"/>
  <c r="F2115" i="5"/>
  <c r="I2115" i="5"/>
  <c r="G2115" i="5"/>
  <c r="J2115" i="5"/>
  <c r="X2115" i="5"/>
  <c r="H2116" i="5"/>
  <c r="J2116" i="5"/>
  <c r="F2116" i="5"/>
  <c r="I2116" i="5"/>
  <c r="G2116" i="5"/>
  <c r="R2116" i="5"/>
  <c r="X2116" i="5"/>
  <c r="I2117" i="5"/>
  <c r="F2117" i="5"/>
  <c r="H2117" i="5"/>
  <c r="G2117" i="5"/>
  <c r="R2117" i="5"/>
  <c r="J2117" i="5"/>
  <c r="X2117" i="5"/>
  <c r="G2118" i="5"/>
  <c r="R2118" i="5"/>
  <c r="F2118" i="5"/>
  <c r="I2118" i="5"/>
  <c r="H2118" i="5"/>
  <c r="J2118" i="5"/>
  <c r="X2118" i="5"/>
  <c r="F2119" i="5"/>
  <c r="I2119" i="5"/>
  <c r="G2119" i="5"/>
  <c r="J2119" i="5"/>
  <c r="H2119" i="5"/>
  <c r="R2119" i="5"/>
  <c r="X2119" i="5"/>
  <c r="I2120" i="5"/>
  <c r="H2120" i="5"/>
  <c r="F2120" i="5"/>
  <c r="G2120" i="5"/>
  <c r="J2120" i="5"/>
  <c r="R2120" i="5"/>
  <c r="X2120" i="5"/>
  <c r="G2121" i="5"/>
  <c r="F2121" i="5"/>
  <c r="H2121" i="5"/>
  <c r="I2121" i="5"/>
  <c r="J2121" i="5"/>
  <c r="R2121" i="5"/>
  <c r="X2121" i="5"/>
  <c r="I2122" i="5"/>
  <c r="H2122" i="5"/>
  <c r="G2122" i="5"/>
  <c r="R2122" i="5"/>
  <c r="F2122" i="5"/>
  <c r="J2122" i="5"/>
  <c r="X2122" i="5"/>
  <c r="H2123" i="5"/>
  <c r="R2123" i="5"/>
  <c r="I2123" i="5"/>
  <c r="F2123" i="5"/>
  <c r="J2123" i="5"/>
  <c r="G2123" i="5"/>
  <c r="X2123" i="5"/>
  <c r="J2124" i="5"/>
  <c r="G2124" i="5"/>
  <c r="R2124" i="5"/>
  <c r="F2124" i="5"/>
  <c r="H2124" i="5"/>
  <c r="I2124" i="5"/>
  <c r="X2124" i="5"/>
  <c r="I2125" i="5"/>
  <c r="G2125" i="5"/>
  <c r="J2125" i="5"/>
  <c r="R2125" i="5"/>
  <c r="H2125" i="5"/>
  <c r="F2125" i="5"/>
  <c r="X2125" i="5"/>
  <c r="G2126" i="5"/>
  <c r="R2126" i="5"/>
  <c r="J2126" i="5"/>
  <c r="H2126" i="5"/>
  <c r="F2126" i="5"/>
  <c r="I2126" i="5"/>
  <c r="X2126" i="5"/>
  <c r="R2127" i="5"/>
  <c r="F2127" i="5"/>
  <c r="I2127" i="5"/>
  <c r="G2127" i="5"/>
  <c r="H2127" i="5"/>
  <c r="J2127" i="5"/>
  <c r="X2127" i="5"/>
  <c r="G2128" i="5"/>
  <c r="H2128" i="5"/>
  <c r="I2128" i="5"/>
  <c r="J2128" i="5"/>
  <c r="R2128" i="5"/>
  <c r="F2128" i="5"/>
  <c r="X2128" i="5"/>
  <c r="G2129" i="5"/>
  <c r="I2129" i="5"/>
  <c r="J2129" i="5"/>
  <c r="R2129" i="5"/>
  <c r="H2129" i="5"/>
  <c r="F2129" i="5"/>
  <c r="X2129" i="5"/>
  <c r="G2130" i="5"/>
  <c r="R2130" i="5"/>
  <c r="H2130" i="5"/>
  <c r="I2130" i="5"/>
  <c r="F2130" i="5"/>
  <c r="J2130" i="5"/>
  <c r="X2130" i="5"/>
  <c r="V2131" i="5"/>
  <c r="F2132" i="5"/>
  <c r="G2132" i="5"/>
  <c r="H2132" i="5"/>
  <c r="I2132" i="5"/>
  <c r="J2132" i="5"/>
  <c r="R2132" i="5"/>
  <c r="X2132" i="5"/>
  <c r="R2133" i="5"/>
  <c r="G2133" i="5"/>
  <c r="I2133" i="5"/>
  <c r="H2133" i="5"/>
  <c r="F2133" i="5"/>
  <c r="J2133" i="5"/>
  <c r="X2133" i="5"/>
  <c r="H2134" i="5"/>
  <c r="G2134" i="5"/>
  <c r="I2134" i="5"/>
  <c r="J2134" i="5"/>
  <c r="R2134" i="5"/>
  <c r="F2134" i="5"/>
  <c r="X2134" i="5"/>
  <c r="J2135" i="5"/>
  <c r="I2135" i="5"/>
  <c r="R2135" i="5"/>
  <c r="G2135" i="5"/>
  <c r="F2135" i="5"/>
  <c r="H2135" i="5"/>
  <c r="X2135" i="5"/>
  <c r="H2136" i="5"/>
  <c r="I2136" i="5"/>
  <c r="J2136" i="5"/>
  <c r="G2136" i="5"/>
  <c r="R2136" i="5"/>
  <c r="F2136" i="5"/>
  <c r="X2136" i="5"/>
  <c r="H2137" i="5"/>
  <c r="G2137" i="5"/>
  <c r="F2137" i="5"/>
  <c r="J2137" i="5"/>
  <c r="R2137" i="5"/>
  <c r="I2137" i="5"/>
  <c r="X2137" i="5"/>
  <c r="G2138" i="5"/>
  <c r="H2138" i="5"/>
  <c r="I2138" i="5"/>
  <c r="J2138" i="5"/>
  <c r="R2138" i="5"/>
  <c r="F2138" i="5"/>
  <c r="X2138" i="5"/>
  <c r="F2139" i="5"/>
  <c r="R2139" i="5"/>
  <c r="H2139" i="5"/>
  <c r="I2139" i="5"/>
  <c r="G2139" i="5"/>
  <c r="J2139" i="5"/>
  <c r="X2139" i="5"/>
  <c r="R2140" i="5"/>
  <c r="G2140" i="5"/>
  <c r="I2140" i="5"/>
  <c r="F2140" i="5"/>
  <c r="J2140" i="5"/>
  <c r="H2140" i="5"/>
  <c r="X2140" i="5"/>
  <c r="I2141" i="5"/>
  <c r="G2141" i="5"/>
  <c r="F2141" i="5"/>
  <c r="J2141" i="5"/>
  <c r="R2141" i="5"/>
  <c r="H2141" i="5"/>
  <c r="X2141" i="5"/>
  <c r="G2142" i="5"/>
  <c r="R2142" i="5"/>
  <c r="J2142" i="5"/>
  <c r="I2142" i="5"/>
  <c r="H2142" i="5"/>
  <c r="F2142" i="5"/>
  <c r="X2142" i="5"/>
  <c r="R2143" i="5"/>
  <c r="F2143" i="5"/>
  <c r="H2143" i="5"/>
  <c r="I2143" i="5"/>
  <c r="J2143" i="5"/>
  <c r="G2143" i="5"/>
  <c r="X2143" i="5"/>
  <c r="G2144" i="5"/>
  <c r="F2144" i="5"/>
  <c r="H2144" i="5"/>
  <c r="I2144" i="5"/>
  <c r="J2144" i="5"/>
  <c r="R2144" i="5"/>
  <c r="X2144" i="5"/>
  <c r="I2145" i="5"/>
  <c r="G2145" i="5"/>
  <c r="J2145" i="5"/>
  <c r="R2145" i="5"/>
  <c r="H2145" i="5"/>
  <c r="F2145" i="5"/>
  <c r="X2145" i="5"/>
  <c r="G2146" i="5"/>
  <c r="R2146" i="5"/>
  <c r="I2146" i="5"/>
  <c r="H2146" i="5"/>
  <c r="F2146" i="5"/>
  <c r="J2146" i="5"/>
  <c r="X2146" i="5"/>
  <c r="G2147" i="5"/>
  <c r="J2147" i="5"/>
  <c r="R2147" i="5"/>
  <c r="F2147" i="5"/>
  <c r="H2147" i="5"/>
  <c r="I2147" i="5"/>
  <c r="X2147" i="5"/>
  <c r="J2148" i="5"/>
  <c r="H2148" i="5"/>
  <c r="F2148" i="5"/>
  <c r="R2148" i="5"/>
  <c r="G2148" i="5"/>
  <c r="I2148" i="5"/>
  <c r="X2148" i="5"/>
  <c r="G2149" i="5"/>
  <c r="F2149" i="5"/>
  <c r="H2149" i="5"/>
  <c r="I2149" i="5"/>
  <c r="J2149" i="5"/>
  <c r="R2149" i="5"/>
  <c r="X2149" i="5"/>
  <c r="I2150" i="5"/>
  <c r="J2150" i="5"/>
  <c r="G2150" i="5"/>
  <c r="F2150" i="5"/>
  <c r="H2150" i="5"/>
  <c r="R2150" i="5"/>
  <c r="X2150" i="5"/>
  <c r="J2151" i="5"/>
  <c r="G2151" i="5"/>
  <c r="F2151" i="5"/>
  <c r="I2151" i="5"/>
  <c r="H2151" i="5"/>
  <c r="R2151" i="5"/>
  <c r="X2151" i="5"/>
  <c r="G2152" i="5"/>
  <c r="F2152" i="5"/>
  <c r="H2152" i="5"/>
  <c r="I2152" i="5"/>
  <c r="J2152" i="5"/>
  <c r="R2152" i="5"/>
  <c r="X2152" i="5"/>
  <c r="G2153" i="5"/>
  <c r="F2153" i="5"/>
  <c r="H2153" i="5"/>
  <c r="I2153" i="5"/>
  <c r="J2153" i="5"/>
  <c r="R2153" i="5"/>
  <c r="X2153" i="5"/>
  <c r="I2154" i="5"/>
  <c r="G2154" i="5"/>
  <c r="R2154" i="5"/>
  <c r="F2154" i="5"/>
  <c r="H2154" i="5"/>
  <c r="J2154" i="5"/>
  <c r="X2154" i="5"/>
  <c r="F2155" i="5"/>
  <c r="G2155" i="5"/>
  <c r="R2155" i="5"/>
  <c r="I2155" i="5"/>
  <c r="H2155" i="5"/>
  <c r="J2155" i="5"/>
  <c r="X2155" i="5"/>
  <c r="G2156" i="5"/>
  <c r="F2156" i="5"/>
  <c r="H2156" i="5"/>
  <c r="I2156" i="5"/>
  <c r="J2156" i="5"/>
  <c r="R2156" i="5"/>
  <c r="X2156" i="5"/>
  <c r="H2157" i="5"/>
  <c r="R2157" i="5"/>
  <c r="G2157" i="5"/>
  <c r="F2157" i="5"/>
  <c r="I2157" i="5"/>
  <c r="J2157" i="5"/>
  <c r="X2157" i="5"/>
  <c r="G2158" i="5"/>
  <c r="R2158" i="5"/>
  <c r="J2158" i="5"/>
  <c r="F2158" i="5"/>
  <c r="H2158" i="5"/>
  <c r="I2158" i="5"/>
  <c r="X2158" i="5"/>
  <c r="R2159" i="5"/>
  <c r="H2159" i="5"/>
  <c r="F2159" i="5"/>
  <c r="I2159" i="5"/>
  <c r="G2159" i="5"/>
  <c r="J2159" i="5"/>
  <c r="X2159" i="5"/>
  <c r="F2160" i="5"/>
  <c r="I2160" i="5"/>
  <c r="R2160" i="5"/>
  <c r="G2160" i="5"/>
  <c r="H2160" i="5"/>
  <c r="J2160" i="5"/>
  <c r="X2160" i="5"/>
  <c r="H2161" i="5"/>
  <c r="J2161" i="5"/>
  <c r="F2161" i="5"/>
  <c r="I2161" i="5"/>
  <c r="R2161" i="5"/>
  <c r="G2161" i="5"/>
  <c r="X2161" i="5"/>
  <c r="H2162" i="5"/>
  <c r="I2162" i="5"/>
  <c r="R2162" i="5"/>
  <c r="G2162" i="5"/>
  <c r="F2162" i="5"/>
  <c r="J2162" i="5"/>
  <c r="X2162" i="5"/>
  <c r="G2163" i="5"/>
  <c r="J2163" i="5"/>
  <c r="R2163" i="5"/>
  <c r="F2163" i="5"/>
  <c r="H2163" i="5"/>
  <c r="I2163" i="5"/>
  <c r="X2163" i="5"/>
  <c r="I2164" i="5"/>
  <c r="H2164" i="5"/>
  <c r="F2164" i="5"/>
  <c r="G2164" i="5"/>
  <c r="J2164" i="5"/>
  <c r="R2164" i="5"/>
  <c r="X2164" i="5"/>
  <c r="G2165" i="5"/>
  <c r="F2165" i="5"/>
  <c r="H2165" i="5"/>
  <c r="J2165" i="5"/>
  <c r="I2165" i="5"/>
  <c r="R2165" i="5"/>
  <c r="X2165" i="5"/>
  <c r="G2166" i="5"/>
  <c r="H2166" i="5"/>
  <c r="I2166" i="5"/>
  <c r="J2166" i="5"/>
  <c r="R2166" i="5"/>
  <c r="F2166" i="5"/>
  <c r="X2166" i="5"/>
  <c r="J2167" i="5"/>
  <c r="H2167" i="5"/>
  <c r="F2167" i="5"/>
  <c r="G2167" i="5"/>
  <c r="R2167" i="5"/>
  <c r="I2167" i="5"/>
  <c r="X2167" i="5"/>
  <c r="F2168" i="5"/>
  <c r="R2168" i="5"/>
  <c r="H2168" i="5"/>
  <c r="J2168" i="5"/>
  <c r="G2168" i="5"/>
  <c r="I2168" i="5"/>
  <c r="X2168" i="5"/>
  <c r="F2169" i="5"/>
  <c r="I2169" i="5"/>
  <c r="H2169" i="5"/>
  <c r="G2169" i="5"/>
  <c r="J2169" i="5"/>
  <c r="R2169" i="5"/>
  <c r="X2169" i="5"/>
  <c r="G2170" i="5"/>
  <c r="H2170" i="5"/>
  <c r="I2170" i="5"/>
  <c r="J2170" i="5"/>
  <c r="R2170" i="5"/>
  <c r="F2170" i="5"/>
  <c r="X2170" i="5"/>
  <c r="H2171" i="5"/>
  <c r="F2171" i="5"/>
  <c r="I2171" i="5"/>
  <c r="G2171" i="5"/>
  <c r="J2171" i="5"/>
  <c r="R2171" i="5"/>
  <c r="X2171" i="5"/>
  <c r="I2172" i="5"/>
  <c r="F2172" i="5"/>
  <c r="R2172" i="5"/>
  <c r="H2172" i="5"/>
  <c r="G2172" i="5"/>
  <c r="J2172" i="5"/>
  <c r="X2172" i="5"/>
  <c r="F2173" i="5"/>
  <c r="G2173" i="5"/>
  <c r="H2173" i="5"/>
  <c r="J2173" i="5"/>
  <c r="I2173" i="5"/>
  <c r="R2173" i="5"/>
  <c r="X2173" i="5"/>
  <c r="G2174" i="5"/>
  <c r="R2174" i="5"/>
  <c r="J2174" i="5"/>
  <c r="I2174" i="5"/>
  <c r="H2174" i="5"/>
  <c r="F2174" i="5"/>
  <c r="X2174" i="5"/>
  <c r="I2175" i="5"/>
  <c r="R2175" i="5"/>
  <c r="G2175" i="5"/>
  <c r="F2175" i="5"/>
  <c r="H2175" i="5"/>
  <c r="J2175" i="5"/>
  <c r="X2175" i="5"/>
  <c r="H2176" i="5"/>
  <c r="R2176" i="5"/>
  <c r="I2176" i="5"/>
  <c r="G2176" i="5"/>
  <c r="F2176" i="5"/>
  <c r="J2176" i="5"/>
  <c r="X2176" i="5"/>
  <c r="F2177" i="5"/>
  <c r="H2177" i="5"/>
  <c r="G2177" i="5"/>
  <c r="R2177" i="5"/>
  <c r="J2177" i="5"/>
  <c r="I2177" i="5"/>
  <c r="X2177" i="5"/>
  <c r="G2178" i="5"/>
  <c r="R2178" i="5"/>
  <c r="J2178" i="5"/>
  <c r="I2178" i="5"/>
  <c r="F2178" i="5"/>
  <c r="H2178" i="5"/>
  <c r="X2178" i="5"/>
  <c r="G2179" i="5"/>
  <c r="R2179" i="5"/>
  <c r="J2179" i="5"/>
  <c r="I2179" i="5"/>
  <c r="H2179" i="5"/>
  <c r="F2179" i="5"/>
  <c r="X2179" i="5"/>
  <c r="G2180" i="5"/>
  <c r="F2180" i="5"/>
  <c r="R2180" i="5"/>
  <c r="J2180" i="5"/>
  <c r="I2180" i="5"/>
  <c r="H2180" i="5"/>
  <c r="X2180" i="5"/>
  <c r="F2181" i="5"/>
  <c r="I2181" i="5"/>
  <c r="H2181" i="5"/>
  <c r="G2181" i="5"/>
  <c r="R2181" i="5"/>
  <c r="J2181" i="5"/>
  <c r="X2181" i="5"/>
  <c r="G2182" i="5"/>
  <c r="I2182" i="5"/>
  <c r="J2182" i="5"/>
  <c r="R2182" i="5"/>
  <c r="F2182" i="5"/>
  <c r="H2182" i="5"/>
  <c r="X2182" i="5"/>
  <c r="G2183" i="5"/>
  <c r="R2183" i="5"/>
  <c r="F2183" i="5"/>
  <c r="H2183" i="5"/>
  <c r="I2183" i="5"/>
  <c r="J2183" i="5"/>
  <c r="X2183" i="5"/>
  <c r="G2184" i="5"/>
  <c r="J2184" i="5"/>
  <c r="I2184" i="5"/>
  <c r="H2184" i="5"/>
  <c r="R2184" i="5"/>
  <c r="F2184" i="5"/>
  <c r="X2184" i="5"/>
  <c r="G2185" i="5"/>
  <c r="R2185" i="5"/>
  <c r="J2185" i="5"/>
  <c r="H2185" i="5"/>
  <c r="I2185" i="5"/>
  <c r="F2185" i="5"/>
  <c r="X2185" i="5"/>
  <c r="R2186" i="5"/>
  <c r="G2186" i="5"/>
  <c r="F2186" i="5"/>
  <c r="H2186" i="5"/>
  <c r="I2186" i="5"/>
  <c r="J2186" i="5"/>
  <c r="X2186" i="5"/>
  <c r="G2187" i="5"/>
  <c r="I2187" i="5"/>
  <c r="R2187" i="5"/>
  <c r="J2187" i="5"/>
  <c r="F2187" i="5"/>
  <c r="H2187" i="5"/>
  <c r="X2187" i="5"/>
  <c r="G2188" i="5"/>
  <c r="F2188" i="5"/>
  <c r="H2188" i="5"/>
  <c r="I2188" i="5"/>
  <c r="J2188" i="5"/>
  <c r="R2188" i="5"/>
  <c r="X2188" i="5"/>
  <c r="G2189" i="5"/>
  <c r="I2189" i="5"/>
  <c r="R2189" i="5"/>
  <c r="J2189" i="5"/>
  <c r="H2189" i="5"/>
  <c r="F2189" i="5"/>
  <c r="X2189" i="5"/>
  <c r="I2190" i="5"/>
  <c r="G2190" i="5"/>
  <c r="F2190" i="5"/>
  <c r="H2190" i="5"/>
  <c r="J2190" i="5"/>
  <c r="R2190" i="5"/>
  <c r="X2190" i="5"/>
  <c r="R2191" i="5"/>
  <c r="G2191" i="5"/>
  <c r="F2191" i="5"/>
  <c r="H2191" i="5"/>
  <c r="I2191" i="5"/>
  <c r="J2191" i="5"/>
  <c r="X2191" i="5"/>
  <c r="I2192" i="5"/>
  <c r="H2192" i="5"/>
  <c r="R2192" i="5"/>
  <c r="G2192" i="5"/>
  <c r="F2192" i="5"/>
  <c r="J2192" i="5"/>
  <c r="X2192" i="5"/>
  <c r="G2193" i="5"/>
  <c r="F2193" i="5"/>
  <c r="H2193" i="5"/>
  <c r="J2193" i="5"/>
  <c r="R2193" i="5"/>
  <c r="I2193" i="5"/>
  <c r="X2193" i="5"/>
  <c r="G2194" i="5"/>
  <c r="R2194" i="5"/>
  <c r="F2194" i="5"/>
  <c r="J2194" i="5"/>
  <c r="I2194" i="5"/>
  <c r="H2194" i="5"/>
  <c r="X2194" i="5"/>
  <c r="F2195" i="5"/>
  <c r="G2195" i="5"/>
  <c r="I2195" i="5"/>
  <c r="J2195" i="5"/>
  <c r="R2195" i="5"/>
  <c r="H2195" i="5"/>
  <c r="X2195" i="5"/>
  <c r="G2196" i="5"/>
  <c r="F2196" i="5"/>
  <c r="H2196" i="5"/>
  <c r="I2196" i="5"/>
  <c r="R2196" i="5"/>
  <c r="J2196" i="5"/>
  <c r="X2196" i="5"/>
  <c r="J2197" i="5"/>
  <c r="I2197" i="5"/>
  <c r="R2197" i="5"/>
  <c r="G2197" i="5"/>
  <c r="H2197" i="5"/>
  <c r="F2197" i="5"/>
  <c r="X2197" i="5"/>
  <c r="R2198" i="5"/>
  <c r="G2198" i="5"/>
  <c r="J2198" i="5"/>
  <c r="H2198" i="5"/>
  <c r="F2198" i="5"/>
  <c r="I2198" i="5"/>
  <c r="X2198" i="5"/>
  <c r="I2199" i="5"/>
  <c r="J2199" i="5"/>
  <c r="G2199" i="5"/>
  <c r="F2199" i="5"/>
  <c r="R2199" i="5"/>
  <c r="H2199" i="5"/>
  <c r="X2199" i="5"/>
  <c r="J2200" i="5"/>
  <c r="R2200" i="5"/>
  <c r="H2200" i="5"/>
  <c r="G2200" i="5"/>
  <c r="F2200" i="5"/>
  <c r="I2200" i="5"/>
  <c r="X2200" i="5"/>
  <c r="G2201" i="5"/>
  <c r="F2201" i="5"/>
  <c r="H2201" i="5"/>
  <c r="J2201" i="5"/>
  <c r="R2201" i="5"/>
  <c r="I2201" i="5"/>
  <c r="X2201" i="5"/>
  <c r="G2202" i="5"/>
  <c r="R2202" i="5"/>
  <c r="F2202" i="5"/>
  <c r="I2202" i="5"/>
  <c r="J2202" i="5"/>
  <c r="H2202" i="5"/>
  <c r="X2202" i="5"/>
  <c r="F2203" i="5"/>
  <c r="G2203" i="5"/>
  <c r="I2203" i="5"/>
  <c r="J2203" i="5"/>
  <c r="R2203" i="5"/>
  <c r="H2203" i="5"/>
  <c r="X2203" i="5"/>
  <c r="G2204" i="5"/>
  <c r="F2204" i="5"/>
  <c r="H2204" i="5"/>
  <c r="I2204" i="5"/>
  <c r="R2204" i="5"/>
  <c r="J2204" i="5"/>
  <c r="X2204" i="5"/>
  <c r="H2205" i="5"/>
  <c r="J2205" i="5"/>
  <c r="G2205" i="5"/>
  <c r="I2205" i="5"/>
  <c r="R2205" i="5"/>
  <c r="F2205" i="5"/>
  <c r="X2205" i="5"/>
  <c r="J2206" i="5"/>
  <c r="F2206" i="5"/>
  <c r="H2206" i="5"/>
  <c r="R2206" i="5"/>
  <c r="I2206" i="5"/>
  <c r="G2206" i="5"/>
  <c r="X2206" i="5"/>
  <c r="G2207" i="5"/>
  <c r="F2207" i="5"/>
  <c r="H2207" i="5"/>
  <c r="J2207" i="5"/>
  <c r="R2207" i="5"/>
  <c r="I2207" i="5"/>
  <c r="X2207" i="5"/>
  <c r="J2208" i="5"/>
  <c r="F2208" i="5"/>
  <c r="I2208" i="5"/>
  <c r="R2208" i="5"/>
  <c r="H2208" i="5"/>
  <c r="G2208" i="5"/>
  <c r="X2208" i="5"/>
  <c r="G2209" i="5"/>
  <c r="F2209" i="5"/>
  <c r="H2209" i="5"/>
  <c r="J2209" i="5"/>
  <c r="R2209" i="5"/>
  <c r="I2209" i="5"/>
  <c r="X2209" i="5"/>
  <c r="G2210" i="5"/>
  <c r="R2210" i="5"/>
  <c r="F2210" i="5"/>
  <c r="H2210" i="5"/>
  <c r="J2210" i="5"/>
  <c r="I2210" i="5"/>
  <c r="X2210" i="5"/>
  <c r="H2211" i="5"/>
  <c r="J2211" i="5"/>
  <c r="G2211" i="5"/>
  <c r="I2211" i="5"/>
  <c r="F2211" i="5"/>
  <c r="R2211" i="5"/>
  <c r="X2211" i="5"/>
  <c r="G2212" i="5"/>
  <c r="F2212" i="5"/>
  <c r="H2212" i="5"/>
  <c r="I2212" i="5"/>
  <c r="R2212" i="5"/>
  <c r="J2212" i="5"/>
  <c r="X2212" i="5"/>
  <c r="I2213" i="5"/>
  <c r="G2213" i="5"/>
  <c r="F2213" i="5"/>
  <c r="J2213" i="5"/>
  <c r="R2213" i="5"/>
  <c r="H2213" i="5"/>
  <c r="X2213" i="5"/>
  <c r="J2214" i="5"/>
  <c r="R2214" i="5"/>
  <c r="G2214" i="5"/>
  <c r="F2214" i="5"/>
  <c r="H2214" i="5"/>
  <c r="I2214" i="5"/>
  <c r="X2214" i="5"/>
  <c r="J2215" i="5"/>
  <c r="H2215" i="5"/>
  <c r="I2215" i="5"/>
  <c r="F2215" i="5"/>
  <c r="G2215" i="5"/>
  <c r="R2215" i="5"/>
  <c r="X2215" i="5"/>
  <c r="J2216" i="5"/>
  <c r="R2216" i="5"/>
  <c r="I2216" i="5"/>
  <c r="G2216" i="5"/>
  <c r="F2216" i="5"/>
  <c r="H2216" i="5"/>
  <c r="X2216" i="5"/>
  <c r="G2217" i="5"/>
  <c r="F2217" i="5"/>
  <c r="H2217" i="5"/>
  <c r="J2217" i="5"/>
  <c r="R2217" i="5"/>
  <c r="I2217" i="5"/>
  <c r="X2217" i="5"/>
  <c r="H2218" i="5"/>
  <c r="J2218" i="5"/>
  <c r="I2218" i="5"/>
  <c r="G2218" i="5"/>
  <c r="R2218" i="5"/>
  <c r="F2218" i="5"/>
  <c r="X2218" i="5"/>
  <c r="R2219" i="5"/>
  <c r="G2219" i="5"/>
  <c r="J2219" i="5"/>
  <c r="I2219" i="5"/>
  <c r="F2219" i="5"/>
  <c r="H2219" i="5"/>
  <c r="X2219" i="5"/>
  <c r="G2220" i="5"/>
  <c r="F2220" i="5"/>
  <c r="H2220" i="5"/>
  <c r="I2220" i="5"/>
  <c r="R2220" i="5"/>
  <c r="J2220" i="5"/>
  <c r="X2220" i="5"/>
  <c r="F2221" i="5"/>
  <c r="H2221" i="5"/>
  <c r="R2221" i="5"/>
  <c r="G2221" i="5"/>
  <c r="J2221" i="5"/>
  <c r="I2221" i="5"/>
  <c r="X2221" i="5"/>
  <c r="F2222" i="5"/>
  <c r="J2222" i="5"/>
  <c r="G2222" i="5"/>
  <c r="R2222" i="5"/>
  <c r="I2222" i="5"/>
  <c r="H2222" i="5"/>
  <c r="X2222" i="5"/>
  <c r="R2223" i="5"/>
  <c r="G2223" i="5"/>
  <c r="F2223" i="5"/>
  <c r="J2223" i="5"/>
  <c r="H2223" i="5"/>
  <c r="I2223" i="5"/>
  <c r="X2223" i="5"/>
  <c r="G2224" i="5"/>
  <c r="H2224" i="5"/>
  <c r="I2224" i="5"/>
  <c r="F2224" i="5"/>
  <c r="J2224" i="5"/>
  <c r="R2224" i="5"/>
  <c r="X2224" i="5"/>
  <c r="G2225" i="5"/>
  <c r="H2225" i="5"/>
  <c r="R2225" i="5"/>
  <c r="F2225" i="5"/>
  <c r="I2225" i="5"/>
  <c r="J2225" i="5"/>
  <c r="X2225" i="5"/>
  <c r="J2226" i="5"/>
  <c r="H2226" i="5"/>
  <c r="F2226" i="5"/>
  <c r="I2226" i="5"/>
  <c r="G2226" i="5"/>
  <c r="R2226" i="5"/>
  <c r="X2226" i="5"/>
  <c r="G2227" i="5"/>
  <c r="F2227" i="5"/>
  <c r="J2227" i="5"/>
  <c r="R2227" i="5"/>
  <c r="H2227" i="5"/>
  <c r="I2227" i="5"/>
  <c r="X2227" i="5"/>
  <c r="G2228" i="5"/>
  <c r="F2228" i="5"/>
  <c r="H2228" i="5"/>
  <c r="I2228" i="5"/>
  <c r="J2228" i="5"/>
  <c r="R2228" i="5"/>
  <c r="X2228" i="5"/>
  <c r="H2229" i="5"/>
  <c r="J2229" i="5"/>
  <c r="G2229" i="5"/>
  <c r="R2229" i="5"/>
  <c r="I2229" i="5"/>
  <c r="F2229" i="5"/>
  <c r="X2229" i="5"/>
  <c r="G2230" i="5"/>
  <c r="I2230" i="5"/>
  <c r="J2230" i="5"/>
  <c r="R2230" i="5"/>
  <c r="F2230" i="5"/>
  <c r="H2230" i="5"/>
  <c r="X2230" i="5"/>
  <c r="G2231" i="5"/>
  <c r="R2231" i="5"/>
  <c r="F2231" i="5"/>
  <c r="H2231" i="5"/>
  <c r="I2231" i="5"/>
  <c r="J2231" i="5"/>
  <c r="X2231" i="5"/>
  <c r="I2232" i="5"/>
  <c r="F2232" i="5"/>
  <c r="G2232" i="5"/>
  <c r="R2232" i="5"/>
  <c r="H2232" i="5"/>
  <c r="J2232" i="5"/>
  <c r="X2232" i="5"/>
  <c r="R2233" i="5"/>
  <c r="H2233" i="5"/>
  <c r="G2233" i="5"/>
  <c r="J2233" i="5"/>
  <c r="F2233" i="5"/>
  <c r="I2233" i="5"/>
  <c r="X2233" i="5"/>
  <c r="H2234" i="5"/>
  <c r="F2234" i="5"/>
  <c r="G2234" i="5"/>
  <c r="R2234" i="5"/>
  <c r="J2234" i="5"/>
  <c r="I2234" i="5"/>
  <c r="X2234" i="5"/>
  <c r="I2235" i="5"/>
  <c r="H2235" i="5"/>
  <c r="G2235" i="5"/>
  <c r="F2235" i="5"/>
  <c r="R2235" i="5"/>
  <c r="J2235" i="5"/>
  <c r="X2235" i="5"/>
  <c r="H2236" i="5"/>
  <c r="G2236" i="5"/>
  <c r="F2236" i="5"/>
  <c r="I2236" i="5"/>
  <c r="J2236" i="5"/>
  <c r="R2236" i="5"/>
  <c r="X2236" i="5"/>
  <c r="G2237" i="5"/>
  <c r="F2237" i="5"/>
  <c r="J2237" i="5"/>
  <c r="R2237" i="5"/>
  <c r="H2237" i="5"/>
  <c r="I2237" i="5"/>
  <c r="X2237" i="5"/>
  <c r="F2238" i="5"/>
  <c r="J2238" i="5"/>
  <c r="I2238" i="5"/>
  <c r="H2238" i="5"/>
  <c r="R2238" i="5"/>
  <c r="G2238" i="5"/>
  <c r="X2238" i="5"/>
  <c r="F2239" i="5"/>
  <c r="G2239" i="5"/>
  <c r="H2239" i="5"/>
  <c r="I2239" i="5"/>
  <c r="J2239" i="5"/>
  <c r="R2239" i="5"/>
  <c r="X2239" i="5"/>
  <c r="H2240" i="5"/>
  <c r="G2240" i="5"/>
  <c r="F2240" i="5"/>
  <c r="I2240" i="5"/>
  <c r="J2240" i="5"/>
  <c r="R2240" i="5"/>
  <c r="X2240" i="5"/>
  <c r="G2241" i="5"/>
  <c r="F2241" i="5"/>
  <c r="J2241" i="5"/>
  <c r="R2241" i="5"/>
  <c r="H2241" i="5"/>
  <c r="I2241" i="5"/>
  <c r="X2241" i="5"/>
  <c r="R2242" i="5"/>
  <c r="J2242" i="5"/>
  <c r="H2242" i="5"/>
  <c r="I2242" i="5"/>
  <c r="G2242" i="5"/>
  <c r="F2242" i="5"/>
  <c r="X2242" i="5"/>
  <c r="R2243" i="5"/>
  <c r="G2243" i="5"/>
  <c r="F2243" i="5"/>
  <c r="H2243" i="5"/>
  <c r="I2243" i="5"/>
  <c r="J2243" i="5"/>
  <c r="X2243" i="5"/>
  <c r="G2244" i="5"/>
  <c r="F2244" i="5"/>
  <c r="H2244" i="5"/>
  <c r="I2244" i="5"/>
  <c r="J2244" i="5"/>
  <c r="R2244" i="5"/>
  <c r="X2244" i="5"/>
  <c r="G2245" i="5"/>
  <c r="F2245" i="5"/>
  <c r="H2245" i="5"/>
  <c r="J2245" i="5"/>
  <c r="R2245" i="5"/>
  <c r="I2245" i="5"/>
  <c r="X2245" i="5"/>
  <c r="F2246" i="5"/>
  <c r="G2246" i="5"/>
  <c r="I2246" i="5"/>
  <c r="R2246" i="5"/>
  <c r="J2246" i="5"/>
  <c r="H2246" i="5"/>
  <c r="X2246" i="5"/>
  <c r="G2247" i="5"/>
  <c r="F2247" i="5"/>
  <c r="R2247" i="5"/>
  <c r="H2247" i="5"/>
  <c r="I2247" i="5"/>
  <c r="J2247" i="5"/>
  <c r="X2247" i="5"/>
  <c r="G2248" i="5"/>
  <c r="F2248" i="5"/>
  <c r="H2248" i="5"/>
  <c r="I2248" i="5"/>
  <c r="J2248" i="5"/>
  <c r="R2248" i="5"/>
  <c r="X2248" i="5"/>
  <c r="G2249" i="5"/>
  <c r="R2249" i="5"/>
  <c r="J2249" i="5"/>
  <c r="F2249" i="5"/>
  <c r="H2249" i="5"/>
  <c r="I2249" i="5"/>
  <c r="X2249" i="5"/>
  <c r="J2250" i="5"/>
  <c r="R2250" i="5"/>
  <c r="G2250" i="5"/>
  <c r="H2250" i="5"/>
  <c r="F2250" i="5"/>
  <c r="I2250" i="5"/>
  <c r="X2250" i="5"/>
  <c r="G2251" i="5"/>
  <c r="F2251" i="5"/>
  <c r="R2251" i="5"/>
  <c r="H2251" i="5"/>
  <c r="I2251" i="5"/>
  <c r="J2251" i="5"/>
  <c r="X2251" i="5"/>
  <c r="V2252" i="5"/>
  <c r="AB2252" i="5"/>
  <c r="R2253" i="5"/>
  <c r="H2253" i="5"/>
  <c r="J2253" i="5"/>
  <c r="F2253" i="5"/>
  <c r="I2253" i="5"/>
  <c r="G2253" i="5"/>
  <c r="X2253" i="5"/>
  <c r="F2254" i="5"/>
  <c r="G2254" i="5"/>
  <c r="J2254" i="5"/>
  <c r="R2254" i="5"/>
  <c r="H2254" i="5"/>
  <c r="I2254" i="5"/>
  <c r="X2254" i="5"/>
  <c r="R2255" i="5"/>
  <c r="G2255" i="5"/>
  <c r="H2255" i="5"/>
  <c r="I2255" i="5"/>
  <c r="J2255" i="5"/>
  <c r="F2255" i="5"/>
  <c r="X2255" i="5"/>
  <c r="AB2256" i="5"/>
  <c r="V2256" i="5"/>
  <c r="G2257" i="5"/>
  <c r="I2257" i="5"/>
  <c r="R2257" i="5"/>
  <c r="H2257" i="5"/>
  <c r="J2257" i="5"/>
  <c r="F2257" i="5"/>
  <c r="X2257" i="5"/>
  <c r="I2258" i="5"/>
  <c r="F2258" i="5"/>
  <c r="R2258" i="5"/>
  <c r="G2258" i="5"/>
  <c r="H2258" i="5"/>
  <c r="J2258" i="5"/>
  <c r="X2258" i="5"/>
  <c r="H2259" i="5"/>
  <c r="J2259" i="5"/>
  <c r="R2259" i="5"/>
  <c r="G2259" i="5"/>
  <c r="F2259" i="5"/>
  <c r="I2259" i="5"/>
  <c r="X2259" i="5"/>
  <c r="F2260" i="5"/>
  <c r="H2260" i="5"/>
  <c r="G2260" i="5"/>
  <c r="I2260" i="5"/>
  <c r="J2260" i="5"/>
  <c r="R2260" i="5"/>
  <c r="X2260" i="5"/>
  <c r="I2261" i="5"/>
  <c r="H2261" i="5"/>
  <c r="R2261" i="5"/>
  <c r="F2261" i="5"/>
  <c r="G2261" i="5"/>
  <c r="J2261" i="5"/>
  <c r="X2261" i="5"/>
  <c r="H2262" i="5"/>
  <c r="R2262" i="5"/>
  <c r="F2262" i="5"/>
  <c r="G2262" i="5"/>
  <c r="I2262" i="5"/>
  <c r="J2262" i="5"/>
  <c r="X2262" i="5"/>
  <c r="R2263" i="5"/>
  <c r="H2263" i="5"/>
  <c r="G2263" i="5"/>
  <c r="I2263" i="5"/>
  <c r="F2263" i="5"/>
  <c r="J2263" i="5"/>
  <c r="X2263" i="5"/>
  <c r="H2264" i="5"/>
  <c r="F2264" i="5"/>
  <c r="G2264" i="5"/>
  <c r="I2264" i="5"/>
  <c r="J2264" i="5"/>
  <c r="R2264" i="5"/>
  <c r="X2264" i="5"/>
  <c r="F2265" i="5"/>
  <c r="H2265" i="5"/>
  <c r="I2265" i="5"/>
  <c r="G2265" i="5"/>
  <c r="J2265" i="5"/>
  <c r="R2265" i="5"/>
  <c r="X2265" i="5"/>
  <c r="I2266" i="5"/>
  <c r="H2266" i="5"/>
  <c r="G2266" i="5"/>
  <c r="R2266" i="5"/>
  <c r="F2266" i="5"/>
  <c r="J2266" i="5"/>
  <c r="X2266" i="5"/>
  <c r="G2267" i="5"/>
  <c r="F2267" i="5"/>
  <c r="R2267" i="5"/>
  <c r="H2267" i="5"/>
  <c r="I2267" i="5"/>
  <c r="J2267" i="5"/>
  <c r="X2267" i="5"/>
  <c r="G2268" i="5"/>
  <c r="I2268" i="5"/>
  <c r="F2268" i="5"/>
  <c r="H2268" i="5"/>
  <c r="J2268" i="5"/>
  <c r="R2268" i="5"/>
  <c r="X2268" i="5"/>
  <c r="F2269" i="5"/>
  <c r="G2269" i="5"/>
  <c r="R2269" i="5"/>
  <c r="H2269" i="5"/>
  <c r="J2269" i="5"/>
  <c r="I2269" i="5"/>
  <c r="X2269" i="5"/>
  <c r="G2270" i="5"/>
  <c r="J2270" i="5"/>
  <c r="R2270" i="5"/>
  <c r="F2270" i="5"/>
  <c r="I2270" i="5"/>
  <c r="H2270" i="5"/>
  <c r="X2270" i="5"/>
  <c r="G2271" i="5"/>
  <c r="H2271" i="5"/>
  <c r="I2271" i="5"/>
  <c r="R2271" i="5"/>
  <c r="J2271" i="5"/>
  <c r="F2271" i="5"/>
  <c r="X2271" i="5"/>
  <c r="R2272" i="5"/>
  <c r="J2272" i="5"/>
  <c r="H2272" i="5"/>
  <c r="G2272" i="5"/>
  <c r="F2272" i="5"/>
  <c r="I2272" i="5"/>
  <c r="X2272" i="5"/>
  <c r="V2273" i="5"/>
  <c r="AB2273" i="5"/>
  <c r="G2274" i="5"/>
  <c r="J2274" i="5"/>
  <c r="F2274" i="5"/>
  <c r="H2274" i="5"/>
  <c r="I2274" i="5"/>
  <c r="R2274" i="5"/>
  <c r="X2274" i="5"/>
  <c r="G2275" i="5"/>
  <c r="F2275" i="5"/>
  <c r="I2275" i="5"/>
  <c r="H2275" i="5"/>
  <c r="J2275" i="5"/>
  <c r="R2275" i="5"/>
  <c r="X2275" i="5"/>
  <c r="I2276" i="5"/>
  <c r="H2276" i="5"/>
  <c r="F2276" i="5"/>
  <c r="G2276" i="5"/>
  <c r="J2276" i="5"/>
  <c r="R2276" i="5"/>
  <c r="X2276" i="5"/>
  <c r="G2277" i="5"/>
  <c r="I2277" i="5"/>
  <c r="H2277" i="5"/>
  <c r="J2277" i="5"/>
  <c r="R2277" i="5"/>
  <c r="F2277" i="5"/>
  <c r="X2277" i="5"/>
  <c r="I2278" i="5"/>
  <c r="F2278" i="5"/>
  <c r="R2278" i="5"/>
  <c r="H2278" i="5"/>
  <c r="G2278" i="5"/>
  <c r="J2278" i="5"/>
  <c r="X2278" i="5"/>
  <c r="R2279" i="5"/>
  <c r="H2279" i="5"/>
  <c r="I2279" i="5"/>
  <c r="F2279" i="5"/>
  <c r="G2279" i="5"/>
  <c r="J2279" i="5"/>
  <c r="X2279" i="5"/>
  <c r="V2280" i="5"/>
  <c r="AB2280" i="5"/>
  <c r="H2281" i="5"/>
  <c r="I2281" i="5"/>
  <c r="G2281" i="5"/>
  <c r="F2281" i="5"/>
  <c r="R2281" i="5"/>
  <c r="J2281" i="5"/>
  <c r="X2281" i="5"/>
  <c r="AB2282" i="5"/>
  <c r="V2282" i="5"/>
  <c r="V2283" i="5"/>
  <c r="AB2283" i="5"/>
  <c r="G2284" i="5"/>
  <c r="I2284" i="5"/>
  <c r="R2284" i="5"/>
  <c r="J2284" i="5"/>
  <c r="F2284" i="5"/>
  <c r="H2284" i="5"/>
  <c r="X2284" i="5"/>
  <c r="G2285" i="5"/>
  <c r="F2285" i="5"/>
  <c r="H2285" i="5"/>
  <c r="I2285" i="5"/>
  <c r="J2285" i="5"/>
  <c r="R2285" i="5"/>
  <c r="X2285" i="5"/>
  <c r="J2286" i="5"/>
  <c r="G2286" i="5"/>
  <c r="F2286" i="5"/>
  <c r="H2286" i="5"/>
  <c r="R2286" i="5"/>
  <c r="I2286" i="5"/>
  <c r="X2286" i="5"/>
  <c r="I2287" i="5"/>
  <c r="G2287" i="5"/>
  <c r="R2287" i="5"/>
  <c r="J2287" i="5"/>
  <c r="H2287" i="5"/>
  <c r="F2287" i="5"/>
  <c r="X2287" i="5"/>
  <c r="G2288" i="5"/>
  <c r="F2288" i="5"/>
  <c r="H2288" i="5"/>
  <c r="J2288" i="5"/>
  <c r="R2288" i="5"/>
  <c r="I2288" i="5"/>
  <c r="X2288" i="5"/>
  <c r="AB2289" i="5"/>
  <c r="V2289" i="5"/>
  <c r="V2290" i="5"/>
  <c r="AB2290" i="5"/>
  <c r="H2291" i="5"/>
  <c r="G2291" i="5"/>
  <c r="I2291" i="5"/>
  <c r="J2291" i="5"/>
  <c r="R2291" i="5"/>
  <c r="F2291" i="5"/>
  <c r="X2291" i="5"/>
  <c r="V2292" i="5"/>
  <c r="AB2292" i="5"/>
  <c r="R2293" i="5"/>
  <c r="H2293" i="5"/>
  <c r="I2293" i="5"/>
  <c r="F2293" i="5"/>
  <c r="J2293" i="5"/>
  <c r="G2293" i="5"/>
  <c r="X2293" i="5"/>
  <c r="I2294" i="5"/>
  <c r="G2294" i="5"/>
  <c r="H2294" i="5"/>
  <c r="F2294" i="5"/>
  <c r="J2294" i="5"/>
  <c r="R2294" i="5"/>
  <c r="X2294" i="5"/>
  <c r="F2295" i="5"/>
  <c r="G2295" i="5"/>
  <c r="H2295" i="5"/>
  <c r="I2295" i="5"/>
  <c r="J2295" i="5"/>
  <c r="R2295" i="5"/>
  <c r="X2295" i="5"/>
  <c r="R2296" i="5"/>
  <c r="G2296" i="5"/>
  <c r="J2296" i="5"/>
  <c r="F2296" i="5"/>
  <c r="H2296" i="5"/>
  <c r="I2296" i="5"/>
  <c r="X2296" i="5"/>
  <c r="V2297" i="5"/>
  <c r="AB2297" i="5"/>
  <c r="V2298" i="5"/>
  <c r="AB2298" i="5"/>
  <c r="H2299" i="5"/>
  <c r="G2299" i="5"/>
  <c r="I2299" i="5"/>
  <c r="J2299" i="5"/>
  <c r="R2299" i="5"/>
  <c r="F2299" i="5"/>
  <c r="X2299" i="5"/>
  <c r="H2300" i="5"/>
  <c r="F2300" i="5"/>
  <c r="R2300" i="5"/>
  <c r="I2300" i="5"/>
  <c r="G2300" i="5"/>
  <c r="J2300" i="5"/>
  <c r="X2300" i="5"/>
  <c r="J2301" i="5"/>
  <c r="R2301" i="5"/>
  <c r="F2301" i="5"/>
  <c r="H2301" i="5"/>
  <c r="I2301" i="5"/>
  <c r="G2301" i="5"/>
  <c r="X2301" i="5"/>
  <c r="I2302" i="5"/>
  <c r="J2302" i="5"/>
  <c r="G2302" i="5"/>
  <c r="H2302" i="5"/>
  <c r="R2302" i="5"/>
  <c r="F2302" i="5"/>
  <c r="X2302" i="5"/>
  <c r="G2303" i="5"/>
  <c r="J2303" i="5"/>
  <c r="I2303" i="5"/>
  <c r="R2303" i="5"/>
  <c r="F2303" i="5"/>
  <c r="H2303" i="5"/>
  <c r="X2303" i="5"/>
  <c r="I2304" i="5"/>
  <c r="G2304" i="5"/>
  <c r="J2304" i="5"/>
  <c r="H2304" i="5"/>
  <c r="F2304" i="5"/>
  <c r="R2304" i="5"/>
  <c r="X2304" i="5"/>
  <c r="F2305" i="5"/>
  <c r="G2305" i="5"/>
  <c r="J2305" i="5"/>
  <c r="H2305" i="5"/>
  <c r="I2305" i="5"/>
  <c r="R2305" i="5"/>
  <c r="X2305" i="5"/>
  <c r="J2306" i="5"/>
  <c r="G2306" i="5"/>
  <c r="H2306" i="5"/>
  <c r="F2306" i="5"/>
  <c r="I2306" i="5"/>
  <c r="R2306" i="5"/>
  <c r="X2306" i="5"/>
  <c r="G2307" i="5"/>
  <c r="R2307" i="5"/>
  <c r="H2307" i="5"/>
  <c r="I2307" i="5"/>
  <c r="F2307" i="5"/>
  <c r="J2307" i="5"/>
  <c r="X2307" i="5"/>
  <c r="R2308" i="5"/>
  <c r="G2308" i="5"/>
  <c r="J2308" i="5"/>
  <c r="H2308" i="5"/>
  <c r="F2308" i="5"/>
  <c r="I2308" i="5"/>
  <c r="X2308" i="5"/>
  <c r="J2309" i="5"/>
  <c r="G2309" i="5"/>
  <c r="H2309" i="5"/>
  <c r="I2309" i="5"/>
  <c r="R2309" i="5"/>
  <c r="F2309" i="5"/>
  <c r="X2309" i="5"/>
  <c r="AB2310" i="5"/>
  <c r="V2310" i="5"/>
  <c r="G2311" i="5"/>
  <c r="F2311" i="5"/>
  <c r="H2311" i="5"/>
  <c r="I2311" i="5"/>
  <c r="J2311" i="5"/>
  <c r="R2311" i="5"/>
  <c r="X2311" i="5"/>
  <c r="G2312" i="5"/>
  <c r="F2312" i="5"/>
  <c r="J2312" i="5"/>
  <c r="R2312" i="5"/>
  <c r="H2312" i="5"/>
  <c r="I2312" i="5"/>
  <c r="X2312" i="5"/>
  <c r="G2313" i="5"/>
  <c r="J2313" i="5"/>
  <c r="H2313" i="5"/>
  <c r="F2313" i="5"/>
  <c r="I2313" i="5"/>
  <c r="R2313" i="5"/>
  <c r="X2313" i="5"/>
  <c r="G2314" i="5"/>
  <c r="J2314" i="5"/>
  <c r="F2314" i="5"/>
  <c r="I2314" i="5"/>
  <c r="R2314" i="5"/>
  <c r="H2314" i="5"/>
  <c r="X2314" i="5"/>
  <c r="H2315" i="5"/>
  <c r="R2315" i="5"/>
  <c r="G2315" i="5"/>
  <c r="F2315" i="5"/>
  <c r="J2315" i="5"/>
  <c r="I2315" i="5"/>
  <c r="X2315" i="5"/>
  <c r="G2316" i="5"/>
  <c r="F2316" i="5"/>
  <c r="J2316" i="5"/>
  <c r="R2316" i="5"/>
  <c r="H2316" i="5"/>
  <c r="I2316" i="5"/>
  <c r="X2316" i="5"/>
  <c r="V2317" i="5"/>
  <c r="AB2317" i="5"/>
  <c r="R2318" i="5"/>
  <c r="G2318" i="5"/>
  <c r="H2318" i="5"/>
  <c r="F2318" i="5"/>
  <c r="J2318" i="5"/>
  <c r="I2318" i="5"/>
  <c r="X2318" i="5"/>
  <c r="V2319" i="5"/>
  <c r="AB2319" i="5"/>
  <c r="G2320" i="5"/>
  <c r="J2320" i="5"/>
  <c r="R2320" i="5"/>
  <c r="F2320" i="5"/>
  <c r="H2320" i="5"/>
  <c r="I2320" i="5"/>
  <c r="X2320" i="5"/>
  <c r="AB2321" i="5"/>
  <c r="V2321" i="5"/>
  <c r="G2322" i="5"/>
  <c r="H2322" i="5"/>
  <c r="I2322" i="5"/>
  <c r="J2322" i="5"/>
  <c r="F2322" i="5"/>
  <c r="R2322" i="5"/>
  <c r="X2322" i="5"/>
  <c r="I2323" i="5"/>
  <c r="J2323" i="5"/>
  <c r="H2323" i="5"/>
  <c r="G2323" i="5"/>
  <c r="R2323" i="5"/>
  <c r="F2323" i="5"/>
  <c r="X2323" i="5"/>
  <c r="G2324" i="5"/>
  <c r="J2324" i="5"/>
  <c r="H2324" i="5"/>
  <c r="I2324" i="5"/>
  <c r="R2324" i="5"/>
  <c r="F2324" i="5"/>
  <c r="X2324" i="5"/>
  <c r="AB2325" i="5"/>
  <c r="V2325" i="5"/>
  <c r="F2326" i="5"/>
  <c r="J2326" i="5"/>
  <c r="G2326" i="5"/>
  <c r="I2326" i="5"/>
  <c r="H2326" i="5"/>
  <c r="R2326" i="5"/>
  <c r="X2326" i="5"/>
  <c r="G2327" i="5"/>
  <c r="I2327" i="5"/>
  <c r="H2327" i="5"/>
  <c r="R2327" i="5"/>
  <c r="J2327" i="5"/>
  <c r="F2327" i="5"/>
  <c r="X2327" i="5"/>
  <c r="J2328" i="5"/>
  <c r="I2328" i="5"/>
  <c r="R2328" i="5"/>
  <c r="H2328" i="5"/>
  <c r="G2328" i="5"/>
  <c r="F2328" i="5"/>
  <c r="X2328" i="5"/>
  <c r="AB2329" i="5"/>
  <c r="V2329" i="5"/>
  <c r="F2330" i="5"/>
  <c r="H2330" i="5"/>
  <c r="G2330" i="5"/>
  <c r="R2330" i="5"/>
  <c r="J2330" i="5"/>
  <c r="I2330" i="5"/>
  <c r="X2330" i="5"/>
  <c r="H2331" i="5"/>
  <c r="I2331" i="5"/>
  <c r="F2331" i="5"/>
  <c r="R2331" i="5"/>
  <c r="G2331" i="5"/>
  <c r="J2331" i="5"/>
  <c r="X2331" i="5"/>
  <c r="R2332" i="5"/>
  <c r="J2332" i="5"/>
  <c r="H2332" i="5"/>
  <c r="G2332" i="5"/>
  <c r="I2332" i="5"/>
  <c r="F2332" i="5"/>
  <c r="X2332" i="5"/>
  <c r="AB2333" i="5"/>
  <c r="V2333" i="5"/>
  <c r="I2334" i="5"/>
  <c r="G2334" i="5"/>
  <c r="R2334" i="5"/>
  <c r="H2334" i="5"/>
  <c r="J2334" i="5"/>
  <c r="F2334" i="5"/>
  <c r="X2334" i="5"/>
  <c r="H2335" i="5"/>
  <c r="I2335" i="5"/>
  <c r="F2335" i="5"/>
  <c r="J2335" i="5"/>
  <c r="R2335" i="5"/>
  <c r="G2335" i="5"/>
  <c r="X2335" i="5"/>
  <c r="G2336" i="5"/>
  <c r="I2336" i="5"/>
  <c r="F2336" i="5"/>
  <c r="J2336" i="5"/>
  <c r="R2336" i="5"/>
  <c r="H2336" i="5"/>
  <c r="X2336" i="5"/>
  <c r="V2337" i="5"/>
  <c r="AB2337" i="5"/>
  <c r="J2338" i="5"/>
  <c r="G2338" i="5"/>
  <c r="F2338" i="5"/>
  <c r="R2338" i="5"/>
  <c r="H2338" i="5"/>
  <c r="I2338" i="5"/>
  <c r="X2338" i="5"/>
  <c r="J2339" i="5"/>
  <c r="R2339" i="5"/>
  <c r="G2339" i="5"/>
  <c r="F2339" i="5"/>
  <c r="H2339" i="5"/>
  <c r="I2339" i="5"/>
  <c r="X2339" i="5"/>
  <c r="G2340" i="5"/>
  <c r="H2340" i="5"/>
  <c r="I2340" i="5"/>
  <c r="J2340" i="5"/>
  <c r="F2340" i="5"/>
  <c r="R2340" i="5"/>
  <c r="X2340" i="5"/>
  <c r="V2341" i="5"/>
  <c r="AB2341" i="5"/>
  <c r="H2342" i="5"/>
  <c r="G2342" i="5"/>
  <c r="F2342" i="5"/>
  <c r="R2342" i="5"/>
  <c r="J2342" i="5"/>
  <c r="I2342" i="5"/>
  <c r="X2342" i="5"/>
  <c r="J2343" i="5"/>
  <c r="H2343" i="5"/>
  <c r="I2343" i="5"/>
  <c r="F2343" i="5"/>
  <c r="G2343" i="5"/>
  <c r="R2343" i="5"/>
  <c r="X2343" i="5"/>
  <c r="I2344" i="5"/>
  <c r="H2344" i="5"/>
  <c r="R2344" i="5"/>
  <c r="G2344" i="5"/>
  <c r="F2344" i="5"/>
  <c r="J2344" i="5"/>
  <c r="X2344" i="5"/>
  <c r="H2345" i="5"/>
  <c r="F2345" i="5"/>
  <c r="G2345" i="5"/>
  <c r="I2345" i="5"/>
  <c r="J2345" i="5"/>
  <c r="R2345" i="5"/>
  <c r="X2345" i="5"/>
  <c r="F2346" i="5"/>
  <c r="J2346" i="5"/>
  <c r="G2346" i="5"/>
  <c r="H2346" i="5"/>
  <c r="I2346" i="5"/>
  <c r="R2346" i="5"/>
  <c r="X2346" i="5"/>
  <c r="F2347" i="5"/>
  <c r="G2347" i="5"/>
  <c r="I2347" i="5"/>
  <c r="R2347" i="5"/>
  <c r="H2347" i="5"/>
  <c r="J2347" i="5"/>
  <c r="X2347" i="5"/>
  <c r="G2348" i="5"/>
  <c r="F2348" i="5"/>
  <c r="R2348" i="5"/>
  <c r="H2348" i="5"/>
  <c r="I2348" i="5"/>
  <c r="J2348" i="5"/>
  <c r="X2348" i="5"/>
  <c r="V2349" i="5"/>
  <c r="AB2349" i="5"/>
  <c r="G2350" i="5"/>
  <c r="H2350" i="5"/>
  <c r="I2350" i="5"/>
  <c r="R2350" i="5"/>
  <c r="F2350" i="5"/>
  <c r="J2350" i="5"/>
  <c r="X2350" i="5"/>
  <c r="H2351" i="5"/>
  <c r="I2351" i="5"/>
  <c r="G2351" i="5"/>
  <c r="R2351" i="5"/>
  <c r="F2351" i="5"/>
  <c r="J2351" i="5"/>
  <c r="X2351" i="5"/>
  <c r="G2352" i="5"/>
  <c r="H2352" i="5"/>
  <c r="I2352" i="5"/>
  <c r="J2352" i="5"/>
  <c r="R2352" i="5"/>
  <c r="F2352" i="5"/>
  <c r="X2352" i="5"/>
  <c r="I2353" i="5"/>
  <c r="R2353" i="5"/>
  <c r="H2353" i="5"/>
  <c r="J2353" i="5"/>
  <c r="G2353" i="5"/>
  <c r="F2353" i="5"/>
  <c r="X2353" i="5"/>
  <c r="G2354" i="5"/>
  <c r="F2354" i="5"/>
  <c r="H2354" i="5"/>
  <c r="I2354" i="5"/>
  <c r="R2354" i="5"/>
  <c r="J2354" i="5"/>
  <c r="X2354" i="5"/>
  <c r="V2355" i="5"/>
  <c r="AB2355" i="5"/>
  <c r="G2356" i="5"/>
  <c r="J2356" i="5"/>
  <c r="I2356" i="5"/>
  <c r="H2356" i="5"/>
  <c r="R2356" i="5"/>
  <c r="F2356" i="5"/>
  <c r="X2356" i="5"/>
  <c r="J2357" i="5"/>
  <c r="F2357" i="5"/>
  <c r="G2357" i="5"/>
  <c r="R2357" i="5"/>
  <c r="H2357" i="5"/>
  <c r="I2357" i="5"/>
  <c r="X2357" i="5"/>
  <c r="G2358" i="5"/>
  <c r="F2358" i="5"/>
  <c r="I2358" i="5"/>
  <c r="R2358" i="5"/>
  <c r="H2358" i="5"/>
  <c r="J2358" i="5"/>
  <c r="X2358" i="5"/>
  <c r="I2359" i="5"/>
  <c r="H2359" i="5"/>
  <c r="R2359" i="5"/>
  <c r="J2359" i="5"/>
  <c r="G2359" i="5"/>
  <c r="F2359" i="5"/>
  <c r="X2359" i="5"/>
  <c r="G2360" i="5"/>
  <c r="H2360" i="5"/>
  <c r="I2360" i="5"/>
  <c r="J2360" i="5"/>
  <c r="R2360" i="5"/>
  <c r="F2360" i="5"/>
  <c r="X2360" i="5"/>
  <c r="G2361" i="5"/>
  <c r="R2361" i="5"/>
  <c r="I2361" i="5"/>
  <c r="J2361" i="5"/>
  <c r="F2361" i="5"/>
  <c r="H2361" i="5"/>
  <c r="X2361" i="5"/>
  <c r="R2362" i="5"/>
  <c r="F2362" i="5"/>
  <c r="G2362" i="5"/>
  <c r="H2362" i="5"/>
  <c r="J2362" i="5"/>
  <c r="I2362" i="5"/>
  <c r="X2362" i="5"/>
  <c r="AB2363" i="5"/>
  <c r="V2363" i="5"/>
  <c r="G2364" i="5"/>
  <c r="F2364" i="5"/>
  <c r="I2364" i="5"/>
  <c r="R2364" i="5"/>
  <c r="J2364" i="5"/>
  <c r="H2364" i="5"/>
  <c r="X2364" i="5"/>
  <c r="J2365" i="5"/>
  <c r="R2365" i="5"/>
  <c r="I2365" i="5"/>
  <c r="G2365" i="5"/>
  <c r="F2365" i="5"/>
  <c r="H2365" i="5"/>
  <c r="X2365" i="5"/>
  <c r="F2366" i="5"/>
  <c r="G2366" i="5"/>
  <c r="I2366" i="5"/>
  <c r="R2366" i="5"/>
  <c r="H2366" i="5"/>
  <c r="J2366" i="5"/>
  <c r="X2366" i="5"/>
  <c r="H2367" i="5"/>
  <c r="R2367" i="5"/>
  <c r="G2367" i="5"/>
  <c r="J2367" i="5"/>
  <c r="F2367" i="5"/>
  <c r="I2367" i="5"/>
  <c r="X2367" i="5"/>
  <c r="G2368" i="5"/>
  <c r="H2368" i="5"/>
  <c r="I2368" i="5"/>
  <c r="J2368" i="5"/>
  <c r="R2368" i="5"/>
  <c r="F2368" i="5"/>
  <c r="X2368" i="5"/>
  <c r="I2369" i="5"/>
  <c r="H2369" i="5"/>
  <c r="G2369" i="5"/>
  <c r="R2369" i="5"/>
  <c r="F2369" i="5"/>
  <c r="J2369" i="5"/>
  <c r="X2369" i="5"/>
  <c r="J2370" i="5"/>
  <c r="I2370" i="5"/>
  <c r="H2370" i="5"/>
  <c r="R2370" i="5"/>
  <c r="F2370" i="5"/>
  <c r="G2370" i="5"/>
  <c r="X2370" i="5"/>
  <c r="AB2371" i="5"/>
  <c r="V2371" i="5"/>
  <c r="G2372" i="5"/>
  <c r="F2372" i="5"/>
  <c r="I2372" i="5"/>
  <c r="R2372" i="5"/>
  <c r="J2372" i="5"/>
  <c r="H2372" i="5"/>
  <c r="X2372" i="5"/>
  <c r="G2373" i="5"/>
  <c r="F2373" i="5"/>
  <c r="H2373" i="5"/>
  <c r="I2373" i="5"/>
  <c r="J2373" i="5"/>
  <c r="R2373" i="5"/>
  <c r="X2373" i="5"/>
  <c r="G2374" i="5"/>
  <c r="F2374" i="5"/>
  <c r="I2374" i="5"/>
  <c r="R2374" i="5"/>
  <c r="H2374" i="5"/>
  <c r="J2374" i="5"/>
  <c r="X2374" i="5"/>
  <c r="R2375" i="5"/>
  <c r="G2375" i="5"/>
  <c r="J2375" i="5"/>
  <c r="H2375" i="5"/>
  <c r="I2375" i="5"/>
  <c r="F2375" i="5"/>
  <c r="X2375" i="5"/>
  <c r="G2376" i="5"/>
  <c r="H2376" i="5"/>
  <c r="I2376" i="5"/>
  <c r="J2376" i="5"/>
  <c r="R2376" i="5"/>
  <c r="F2376" i="5"/>
  <c r="X2376" i="5"/>
  <c r="G2377" i="5"/>
  <c r="R2377" i="5"/>
  <c r="I2377" i="5"/>
  <c r="J2377" i="5"/>
  <c r="F2377" i="5"/>
  <c r="H2377" i="5"/>
  <c r="X2377" i="5"/>
  <c r="H2378" i="5"/>
  <c r="I2378" i="5"/>
  <c r="G2378" i="5"/>
  <c r="F2378" i="5"/>
  <c r="J2378" i="5"/>
  <c r="R2378" i="5"/>
  <c r="X2378" i="5"/>
  <c r="V2379" i="5"/>
  <c r="AB2379" i="5"/>
  <c r="G2380" i="5"/>
  <c r="J2380" i="5"/>
  <c r="F2380" i="5"/>
  <c r="R2380" i="5"/>
  <c r="I2380" i="5"/>
  <c r="H2380" i="5"/>
  <c r="X2380" i="5"/>
  <c r="V2381" i="5"/>
  <c r="AB2381" i="5"/>
  <c r="I2382" i="5"/>
  <c r="G2382" i="5"/>
  <c r="J2382" i="5"/>
  <c r="R2382" i="5"/>
  <c r="F2382" i="5"/>
  <c r="H2382" i="5"/>
  <c r="X2382" i="5"/>
  <c r="F2383" i="5"/>
  <c r="I2383" i="5"/>
  <c r="R2383" i="5"/>
  <c r="J2383" i="5"/>
  <c r="G2383" i="5"/>
  <c r="H2383" i="5"/>
  <c r="X2383" i="5"/>
  <c r="G2384" i="5"/>
  <c r="F2384" i="5"/>
  <c r="H2384" i="5"/>
  <c r="R2384" i="5"/>
  <c r="I2384" i="5"/>
  <c r="J2384" i="5"/>
  <c r="X2384" i="5"/>
  <c r="G2385" i="5"/>
  <c r="J2385" i="5"/>
  <c r="H2385" i="5"/>
  <c r="I2385" i="5"/>
  <c r="F2385" i="5"/>
  <c r="R2385" i="5"/>
  <c r="X2385" i="5"/>
  <c r="I2386" i="5"/>
  <c r="G2386" i="5"/>
  <c r="J2386" i="5"/>
  <c r="H2386" i="5"/>
  <c r="F2386" i="5"/>
  <c r="R2386" i="5"/>
  <c r="X2386" i="5"/>
  <c r="F2387" i="5"/>
  <c r="R2387" i="5"/>
  <c r="I2387" i="5"/>
  <c r="G2387" i="5"/>
  <c r="J2387" i="5"/>
  <c r="H2387" i="5"/>
  <c r="X2387" i="5"/>
  <c r="V2388" i="5"/>
  <c r="AB2388" i="5"/>
  <c r="V2389" i="5"/>
  <c r="AB2389" i="5"/>
  <c r="R2390" i="5"/>
  <c r="J2390" i="5"/>
  <c r="G2390" i="5"/>
  <c r="F2390" i="5"/>
  <c r="I2390" i="5"/>
  <c r="H2390" i="5"/>
  <c r="X2390" i="5"/>
  <c r="G2391" i="5"/>
  <c r="F2391" i="5"/>
  <c r="I2391" i="5"/>
  <c r="J2391" i="5"/>
  <c r="R2391" i="5"/>
  <c r="H2391" i="5"/>
  <c r="X2391" i="5"/>
  <c r="I2392" i="5"/>
  <c r="R2392" i="5"/>
  <c r="G2392" i="5"/>
  <c r="F2392" i="5"/>
  <c r="H2392" i="5"/>
  <c r="J2392" i="5"/>
  <c r="X2392" i="5"/>
  <c r="AB2393" i="5"/>
  <c r="V2393" i="5"/>
  <c r="G2394" i="5"/>
  <c r="H2394" i="5"/>
  <c r="I2394" i="5"/>
  <c r="J2394" i="5"/>
  <c r="R2394" i="5"/>
  <c r="F2394" i="5"/>
  <c r="X2394" i="5"/>
  <c r="V2395" i="5"/>
  <c r="AB2395" i="5"/>
  <c r="R2396" i="5"/>
  <c r="J2396" i="5"/>
  <c r="F2396" i="5"/>
  <c r="G2396" i="5"/>
  <c r="H2396" i="5"/>
  <c r="I2396" i="5"/>
  <c r="X2396" i="5"/>
  <c r="J2397" i="5"/>
  <c r="R2397" i="5"/>
  <c r="H2397" i="5"/>
  <c r="G2397" i="5"/>
  <c r="F2397" i="5"/>
  <c r="I2397" i="5"/>
  <c r="X2397" i="5"/>
  <c r="F2398" i="5"/>
  <c r="J2398" i="5"/>
  <c r="G2398" i="5"/>
  <c r="I2398" i="5"/>
  <c r="R2398" i="5"/>
  <c r="H2398" i="5"/>
  <c r="X2398" i="5"/>
  <c r="H2399" i="5"/>
  <c r="G2399" i="5"/>
  <c r="F2399" i="5"/>
  <c r="J2399" i="5"/>
  <c r="I2399" i="5"/>
  <c r="R2399" i="5"/>
  <c r="X2399" i="5"/>
  <c r="G2400" i="5"/>
  <c r="F2400" i="5"/>
  <c r="H2400" i="5"/>
  <c r="I2400" i="5"/>
  <c r="J2400" i="5"/>
  <c r="R2400" i="5"/>
  <c r="X2400" i="5"/>
  <c r="AB2401" i="5"/>
  <c r="V2401" i="5"/>
  <c r="AB2402" i="5"/>
  <c r="V2402" i="5"/>
  <c r="R2403" i="5"/>
  <c r="G2403" i="5"/>
  <c r="J2403" i="5"/>
  <c r="I2403" i="5"/>
  <c r="F2403" i="5"/>
  <c r="H2403" i="5"/>
  <c r="X2403" i="5"/>
  <c r="R2404" i="5"/>
  <c r="H2404" i="5"/>
  <c r="J2404" i="5"/>
  <c r="G2404" i="5"/>
  <c r="I2404" i="5"/>
  <c r="F2404" i="5"/>
  <c r="X2404" i="5"/>
  <c r="AB2405" i="5"/>
  <c r="V2405" i="5"/>
  <c r="AB2406" i="5"/>
  <c r="V2406" i="5"/>
  <c r="I2407" i="5"/>
  <c r="J2407" i="5"/>
  <c r="F2407" i="5"/>
  <c r="G2407" i="5"/>
  <c r="R2407" i="5"/>
  <c r="H2407" i="5"/>
  <c r="X2407" i="5"/>
  <c r="G2408" i="5"/>
  <c r="F2408" i="5"/>
  <c r="H2408" i="5"/>
  <c r="I2408" i="5"/>
  <c r="J2408" i="5"/>
  <c r="R2408" i="5"/>
  <c r="X2408" i="5"/>
  <c r="AB2409" i="5"/>
  <c r="V2409" i="5"/>
  <c r="G2410" i="5"/>
  <c r="F2410" i="5"/>
  <c r="R2410" i="5"/>
  <c r="I2410" i="5"/>
  <c r="H2410" i="5"/>
  <c r="J2410" i="5"/>
  <c r="X2410" i="5"/>
  <c r="F2411" i="5"/>
  <c r="R2411" i="5"/>
  <c r="I2411" i="5"/>
  <c r="G2411" i="5"/>
  <c r="H2411" i="5"/>
  <c r="J2411" i="5"/>
  <c r="X2411" i="5"/>
  <c r="G2412" i="5"/>
  <c r="F2412" i="5"/>
  <c r="H2412" i="5"/>
  <c r="I2412" i="5"/>
  <c r="J2412" i="5"/>
  <c r="R2412" i="5"/>
  <c r="X2412" i="5"/>
  <c r="AB2413" i="5"/>
  <c r="V2413" i="5"/>
  <c r="J2414" i="5"/>
  <c r="I2414" i="5"/>
  <c r="G2414" i="5"/>
  <c r="R2414" i="5"/>
  <c r="H2414" i="5"/>
  <c r="F2414" i="5"/>
  <c r="X2414" i="5"/>
  <c r="G2415" i="5"/>
  <c r="J2415" i="5"/>
  <c r="R2415" i="5"/>
  <c r="F2415" i="5"/>
  <c r="H2415" i="5"/>
  <c r="I2415" i="5"/>
  <c r="X2415" i="5"/>
  <c r="J2416" i="5"/>
  <c r="F2416" i="5"/>
  <c r="R2416" i="5"/>
  <c r="H2416" i="5"/>
  <c r="I2416" i="5"/>
  <c r="G2416" i="5"/>
  <c r="X2416" i="5"/>
  <c r="V2417" i="5"/>
  <c r="AB2417" i="5"/>
  <c r="AB2418" i="5"/>
  <c r="V2418" i="5"/>
  <c r="F2419" i="5"/>
  <c r="G2419" i="5"/>
  <c r="I2419" i="5"/>
  <c r="J2419" i="5"/>
  <c r="H2419" i="5"/>
  <c r="R2419" i="5"/>
  <c r="X2419" i="5"/>
  <c r="G2420" i="5"/>
  <c r="F2420" i="5"/>
  <c r="H2420" i="5"/>
  <c r="I2420" i="5"/>
  <c r="J2420" i="5"/>
  <c r="R2420" i="5"/>
  <c r="X2420" i="5"/>
  <c r="AB2421" i="5"/>
  <c r="V2421" i="5"/>
  <c r="AB2422" i="5"/>
  <c r="V2422" i="5"/>
  <c r="I2423" i="5"/>
  <c r="R2423" i="5"/>
  <c r="J2423" i="5"/>
  <c r="F2423" i="5"/>
  <c r="G2423" i="5"/>
  <c r="H2423" i="5"/>
  <c r="X2423" i="5"/>
  <c r="R2424" i="5"/>
  <c r="H2424" i="5"/>
  <c r="J2424" i="5"/>
  <c r="I2424" i="5"/>
  <c r="F2424" i="5"/>
  <c r="G2424" i="5"/>
  <c r="X2424" i="5"/>
  <c r="G2425" i="5"/>
  <c r="F2425" i="5"/>
  <c r="H2425" i="5"/>
  <c r="I2425" i="5"/>
  <c r="J2425" i="5"/>
  <c r="R2425" i="5"/>
  <c r="X2425" i="5"/>
  <c r="F2426" i="5"/>
  <c r="R2426" i="5"/>
  <c r="J2426" i="5"/>
  <c r="I2426" i="5"/>
  <c r="G2426" i="5"/>
  <c r="H2426" i="5"/>
  <c r="X2426" i="5"/>
  <c r="G2427" i="5"/>
  <c r="J2427" i="5"/>
  <c r="R2427" i="5"/>
  <c r="I2427" i="5"/>
  <c r="F2427" i="5"/>
  <c r="H2427" i="5"/>
  <c r="X2427" i="5"/>
  <c r="F2428" i="5"/>
  <c r="J2428" i="5"/>
  <c r="I2428" i="5"/>
  <c r="G2428" i="5"/>
  <c r="R2428" i="5"/>
  <c r="H2428" i="5"/>
  <c r="X2428" i="5"/>
  <c r="V2429" i="5"/>
  <c r="AB2429" i="5"/>
  <c r="G2430" i="5"/>
  <c r="H2430" i="5"/>
  <c r="I2430" i="5"/>
  <c r="J2430" i="5"/>
  <c r="R2430" i="5"/>
  <c r="F2430" i="5"/>
  <c r="X2430" i="5"/>
  <c r="H2431" i="5"/>
  <c r="J2431" i="5"/>
  <c r="G2431" i="5"/>
  <c r="F2431" i="5"/>
  <c r="R2431" i="5"/>
  <c r="I2431" i="5"/>
  <c r="X2431" i="5"/>
  <c r="G2432" i="5"/>
  <c r="R2432" i="5"/>
  <c r="F2432" i="5"/>
  <c r="J2432" i="5"/>
  <c r="I2432" i="5"/>
  <c r="H2432" i="5"/>
  <c r="X2432" i="5"/>
  <c r="J2433" i="5"/>
  <c r="G2433" i="5"/>
  <c r="I2433" i="5"/>
  <c r="H2433" i="5"/>
  <c r="R2433" i="5"/>
  <c r="F2433" i="5"/>
  <c r="X2433" i="5"/>
  <c r="V2434" i="5"/>
  <c r="AB2434" i="5"/>
  <c r="V2435" i="5"/>
  <c r="AB2435" i="5"/>
  <c r="F2436" i="5"/>
  <c r="G2436" i="5"/>
  <c r="H2436" i="5"/>
  <c r="I2436" i="5"/>
  <c r="R2436" i="5"/>
  <c r="J2436" i="5"/>
  <c r="X2436" i="5"/>
  <c r="G2437" i="5"/>
  <c r="R2437" i="5"/>
  <c r="H2437" i="5"/>
  <c r="I2437" i="5"/>
  <c r="J2437" i="5"/>
  <c r="F2437" i="5"/>
  <c r="X2437" i="5"/>
  <c r="I2438" i="5"/>
  <c r="G2438" i="5"/>
  <c r="H2438" i="5"/>
  <c r="J2438" i="5"/>
  <c r="R2438" i="5"/>
  <c r="F2438" i="5"/>
  <c r="X2438" i="5"/>
  <c r="AB2439" i="5"/>
  <c r="V2439" i="5"/>
  <c r="AB2440" i="5"/>
  <c r="V2440" i="5"/>
  <c r="R2441" i="5"/>
  <c r="G2441" i="5"/>
  <c r="F2441" i="5"/>
  <c r="H2441" i="5"/>
  <c r="J2441" i="5"/>
  <c r="I2441" i="5"/>
  <c r="X2441" i="5"/>
  <c r="R2442" i="5"/>
  <c r="G2442" i="5"/>
  <c r="H2442" i="5"/>
  <c r="I2442" i="5"/>
  <c r="J2442" i="5"/>
  <c r="F2442" i="5"/>
  <c r="X2442" i="5"/>
  <c r="H2443" i="5"/>
  <c r="F2443" i="5"/>
  <c r="J2443" i="5"/>
  <c r="R2443" i="5"/>
  <c r="G2443" i="5"/>
  <c r="I2443" i="5"/>
  <c r="X2443" i="5"/>
  <c r="R2444" i="5"/>
  <c r="G2444" i="5"/>
  <c r="J2444" i="5"/>
  <c r="H2444" i="5"/>
  <c r="F2444" i="5"/>
  <c r="I2444" i="5"/>
  <c r="X2444" i="5"/>
  <c r="G2445" i="5"/>
  <c r="F2445" i="5"/>
  <c r="H2445" i="5"/>
  <c r="I2445" i="5"/>
  <c r="J2445" i="5"/>
  <c r="R2445" i="5"/>
  <c r="X2445" i="5"/>
  <c r="H2446" i="5"/>
  <c r="F2446" i="5"/>
  <c r="R2446" i="5"/>
  <c r="I2446" i="5"/>
  <c r="G2446" i="5"/>
  <c r="J2446" i="5"/>
  <c r="X2446" i="5"/>
  <c r="I2447" i="5"/>
  <c r="G2447" i="5"/>
  <c r="F2447" i="5"/>
  <c r="J2447" i="5"/>
  <c r="R2447" i="5"/>
  <c r="H2447" i="5"/>
  <c r="X2447" i="5"/>
  <c r="H2448" i="5"/>
  <c r="J2448" i="5"/>
  <c r="G2448" i="5"/>
  <c r="I2448" i="5"/>
  <c r="F2448" i="5"/>
  <c r="R2448" i="5"/>
  <c r="X2448" i="5"/>
  <c r="G2449" i="5"/>
  <c r="R2449" i="5"/>
  <c r="F2449" i="5"/>
  <c r="H2449" i="5"/>
  <c r="I2449" i="5"/>
  <c r="J2449" i="5"/>
  <c r="X2449" i="5"/>
  <c r="AB2450" i="5"/>
  <c r="V2450" i="5"/>
  <c r="G2451" i="5"/>
  <c r="F2451" i="5"/>
  <c r="I2451" i="5"/>
  <c r="J2451" i="5"/>
  <c r="R2451" i="5"/>
  <c r="H2451" i="5"/>
  <c r="X2451" i="5"/>
  <c r="J2452" i="5"/>
  <c r="I2452" i="5"/>
  <c r="R2452" i="5"/>
  <c r="H2452" i="5"/>
  <c r="G2452" i="5"/>
  <c r="F2452" i="5"/>
  <c r="X2452" i="5"/>
  <c r="G2453" i="5"/>
  <c r="F2453" i="5"/>
  <c r="H2453" i="5"/>
  <c r="I2453" i="5"/>
  <c r="J2453" i="5"/>
  <c r="R2453" i="5"/>
  <c r="X2453" i="5"/>
  <c r="J2454" i="5"/>
  <c r="I2454" i="5"/>
  <c r="G2454" i="5"/>
  <c r="H2454" i="5"/>
  <c r="F2454" i="5"/>
  <c r="R2454" i="5"/>
  <c r="X2454" i="5"/>
  <c r="I2455" i="5"/>
  <c r="G2455" i="5"/>
  <c r="H2455" i="5"/>
  <c r="J2455" i="5"/>
  <c r="F2455" i="5"/>
  <c r="R2455" i="5"/>
  <c r="X2455" i="5"/>
  <c r="V2456" i="5"/>
  <c r="AB2456" i="5"/>
  <c r="G2457" i="5"/>
  <c r="F2457" i="5"/>
  <c r="H2457" i="5"/>
  <c r="I2457" i="5"/>
  <c r="R2457" i="5"/>
  <c r="J2457" i="5"/>
  <c r="X2457" i="5"/>
  <c r="G2458" i="5"/>
  <c r="J2458" i="5"/>
  <c r="H2458" i="5"/>
  <c r="F2458" i="5"/>
  <c r="I2458" i="5"/>
  <c r="R2458" i="5"/>
  <c r="X2458" i="5"/>
  <c r="R2459" i="5"/>
  <c r="F2459" i="5"/>
  <c r="G2459" i="5"/>
  <c r="I2459" i="5"/>
  <c r="J2459" i="5"/>
  <c r="H2459" i="5"/>
  <c r="X2459" i="5"/>
  <c r="G2460" i="5"/>
  <c r="F2460" i="5"/>
  <c r="H2460" i="5"/>
  <c r="R2460" i="5"/>
  <c r="I2460" i="5"/>
  <c r="J2460" i="5"/>
  <c r="X2460" i="5"/>
  <c r="R2461" i="5"/>
  <c r="I2461" i="5"/>
  <c r="H2461" i="5"/>
  <c r="G2461" i="5"/>
  <c r="F2461" i="5"/>
  <c r="J2461" i="5"/>
  <c r="X2461" i="5"/>
  <c r="G2462" i="5"/>
  <c r="H2462" i="5"/>
  <c r="I2462" i="5"/>
  <c r="J2462" i="5"/>
  <c r="R2462" i="5"/>
  <c r="F2462" i="5"/>
  <c r="X2462" i="5"/>
  <c r="AB2463" i="5"/>
  <c r="V2463" i="5"/>
  <c r="G2464" i="5"/>
  <c r="R2464" i="5"/>
  <c r="H2464" i="5"/>
  <c r="F2464" i="5"/>
  <c r="I2464" i="5"/>
  <c r="J2464" i="5"/>
  <c r="X2464" i="5"/>
  <c r="AB2465" i="5"/>
  <c r="V2465" i="5"/>
  <c r="R2466" i="5"/>
  <c r="G2466" i="5"/>
  <c r="J2466" i="5"/>
  <c r="F2466" i="5"/>
  <c r="H2466" i="5"/>
  <c r="I2466" i="5"/>
  <c r="X2466" i="5"/>
  <c r="J2467" i="5"/>
  <c r="G2467" i="5"/>
  <c r="I2467" i="5"/>
  <c r="R2467" i="5"/>
  <c r="H2467" i="5"/>
  <c r="F2467" i="5"/>
  <c r="X2467" i="5"/>
  <c r="J2468" i="5"/>
  <c r="H2468" i="5"/>
  <c r="F2468" i="5"/>
  <c r="R2468" i="5"/>
  <c r="G2468" i="5"/>
  <c r="I2468" i="5"/>
  <c r="X2468" i="5"/>
  <c r="I2469" i="5"/>
  <c r="G2469" i="5"/>
  <c r="H2469" i="5"/>
  <c r="J2469" i="5"/>
  <c r="F2469" i="5"/>
  <c r="R2469" i="5"/>
  <c r="X2469" i="5"/>
  <c r="AB2470" i="5"/>
  <c r="V2470" i="5"/>
  <c r="I2471" i="5"/>
  <c r="G2471" i="5"/>
  <c r="J2471" i="5"/>
  <c r="R2471" i="5"/>
  <c r="F2471" i="5"/>
  <c r="H2471" i="5"/>
  <c r="X2471" i="5"/>
  <c r="R2472" i="5"/>
  <c r="G2472" i="5"/>
  <c r="F2472" i="5"/>
  <c r="I2472" i="5"/>
  <c r="J2472" i="5"/>
  <c r="H2472" i="5"/>
  <c r="X2472" i="5"/>
  <c r="J2473" i="5"/>
  <c r="G2473" i="5"/>
  <c r="F2473" i="5"/>
  <c r="H2473" i="5"/>
  <c r="I2473" i="5"/>
  <c r="R2473" i="5"/>
  <c r="X2473" i="5"/>
  <c r="R2474" i="5"/>
  <c r="G2474" i="5"/>
  <c r="F2474" i="5"/>
  <c r="J2474" i="5"/>
  <c r="I2474" i="5"/>
  <c r="H2474" i="5"/>
  <c r="X2474" i="5"/>
  <c r="I2475" i="5"/>
  <c r="G2475" i="5"/>
  <c r="F2475" i="5"/>
  <c r="J2475" i="5"/>
  <c r="R2475" i="5"/>
  <c r="H2475" i="5"/>
  <c r="X2475" i="5"/>
  <c r="V2476" i="5"/>
  <c r="AB2476" i="5"/>
  <c r="F2477" i="5"/>
  <c r="R2477" i="5"/>
  <c r="G2477" i="5"/>
  <c r="I2477" i="5"/>
  <c r="H2477" i="5"/>
  <c r="J2477" i="5"/>
  <c r="X2477" i="5"/>
  <c r="J2478" i="5"/>
  <c r="R2478" i="5"/>
  <c r="H2478" i="5"/>
  <c r="G2478" i="5"/>
  <c r="I2478" i="5"/>
  <c r="F2478" i="5"/>
  <c r="X2478" i="5"/>
  <c r="H2479" i="5"/>
  <c r="J2479" i="5"/>
  <c r="I2479" i="5"/>
  <c r="G2479" i="5"/>
  <c r="R2479" i="5"/>
  <c r="F2479" i="5"/>
  <c r="X2479" i="5"/>
  <c r="V2480" i="5"/>
  <c r="AB2480" i="5"/>
  <c r="H2481" i="5"/>
  <c r="J2481" i="5"/>
  <c r="G2481" i="5"/>
  <c r="F2481" i="5"/>
  <c r="I2481" i="5"/>
  <c r="R2481" i="5"/>
  <c r="X2481" i="5"/>
  <c r="G2482" i="5"/>
  <c r="J2482" i="5"/>
  <c r="R2482" i="5"/>
  <c r="F2482" i="5"/>
  <c r="I2482" i="5"/>
  <c r="H2482" i="5"/>
  <c r="X2482" i="5"/>
  <c r="G2483" i="5"/>
  <c r="F2483" i="5"/>
  <c r="H2483" i="5"/>
  <c r="R2483" i="5"/>
  <c r="I2483" i="5"/>
  <c r="J2483" i="5"/>
  <c r="X2483" i="5"/>
  <c r="G2484" i="5"/>
  <c r="I2484" i="5"/>
  <c r="J2484" i="5"/>
  <c r="F2484" i="5"/>
  <c r="H2484" i="5"/>
  <c r="R2484" i="5"/>
  <c r="X2484" i="5"/>
  <c r="I2485" i="5"/>
  <c r="G2485" i="5"/>
  <c r="R2485" i="5"/>
  <c r="H2485" i="5"/>
  <c r="J2485" i="5"/>
  <c r="F2485" i="5"/>
  <c r="X2485" i="5"/>
  <c r="F2486" i="5"/>
  <c r="G2486" i="5"/>
  <c r="J2486" i="5"/>
  <c r="I2486" i="5"/>
  <c r="H2486" i="5"/>
  <c r="R2486" i="5"/>
  <c r="X2486" i="5"/>
  <c r="F2487" i="5"/>
  <c r="H2487" i="5"/>
  <c r="R2487" i="5"/>
  <c r="J2487" i="5"/>
  <c r="I2487" i="5"/>
  <c r="G2487" i="5"/>
  <c r="X2487" i="5"/>
  <c r="H2488" i="5"/>
  <c r="F2488" i="5"/>
  <c r="G2488" i="5"/>
  <c r="J2488" i="5"/>
  <c r="R2488" i="5"/>
  <c r="I2488" i="5"/>
  <c r="X2488" i="5"/>
  <c r="G2489" i="5"/>
  <c r="J2489" i="5"/>
  <c r="R2489" i="5"/>
  <c r="H2489" i="5"/>
  <c r="I2489" i="5"/>
  <c r="F2489" i="5"/>
  <c r="X2489" i="5"/>
  <c r="I2490" i="5"/>
  <c r="H2490" i="5"/>
  <c r="G2490" i="5"/>
  <c r="J2490" i="5"/>
  <c r="F2490" i="5"/>
  <c r="R2490" i="5"/>
  <c r="X2490" i="5"/>
  <c r="J2491" i="5"/>
  <c r="I2491" i="5"/>
  <c r="F2491" i="5"/>
  <c r="G2491" i="5"/>
  <c r="H2491" i="5"/>
  <c r="R2491" i="5"/>
  <c r="X2491" i="5"/>
  <c r="F2492" i="5"/>
  <c r="J2492" i="5"/>
  <c r="H2492" i="5"/>
  <c r="I2492" i="5"/>
  <c r="G2492" i="5"/>
  <c r="R2492" i="5"/>
  <c r="X2492" i="5"/>
  <c r="G2493" i="5"/>
  <c r="H2493" i="5"/>
  <c r="I2493" i="5"/>
  <c r="J2493" i="5"/>
  <c r="R2493" i="5"/>
  <c r="F2493" i="5"/>
  <c r="R2494" i="5"/>
  <c r="F2494" i="5"/>
  <c r="G2494" i="5"/>
  <c r="H2494" i="5"/>
  <c r="I2494" i="5"/>
  <c r="J2494" i="5"/>
  <c r="H2495" i="5"/>
  <c r="G2495" i="5"/>
  <c r="J2495" i="5"/>
  <c r="R2495" i="5"/>
  <c r="F2495" i="5"/>
  <c r="I2495" i="5"/>
  <c r="G2496" i="5"/>
  <c r="F2496" i="5"/>
  <c r="R2496" i="5"/>
  <c r="H2496" i="5"/>
  <c r="I2496" i="5"/>
  <c r="J2496" i="5"/>
  <c r="G2497" i="5"/>
  <c r="H2497" i="5"/>
  <c r="I2497" i="5"/>
  <c r="J2497" i="5"/>
  <c r="R2497" i="5"/>
  <c r="F2497" i="5"/>
  <c r="G2498" i="5"/>
  <c r="F2498" i="5"/>
  <c r="R2498" i="5"/>
  <c r="H2498" i="5"/>
  <c r="I2498" i="5"/>
  <c r="J2498" i="5"/>
  <c r="I2499" i="5"/>
  <c r="G2499" i="5"/>
  <c r="J2499" i="5"/>
  <c r="R2499" i="5"/>
  <c r="F2499" i="5"/>
  <c r="H2499" i="5"/>
  <c r="I2500" i="5"/>
  <c r="H2500" i="5"/>
  <c r="R2500" i="5"/>
  <c r="G2500" i="5"/>
  <c r="J2500" i="5"/>
  <c r="F2500" i="5"/>
  <c r="G2501" i="5"/>
  <c r="H2501" i="5"/>
  <c r="I2501" i="5"/>
  <c r="J2501" i="5"/>
  <c r="R2501" i="5"/>
  <c r="F2501" i="5"/>
  <c r="G2502" i="5"/>
  <c r="F2502" i="5"/>
  <c r="R2502" i="5"/>
  <c r="H2502" i="5"/>
  <c r="I2502" i="5"/>
  <c r="J2502" i="5"/>
  <c r="G2503" i="5"/>
  <c r="J2503" i="5"/>
  <c r="R2503" i="5"/>
  <c r="F2503" i="5"/>
  <c r="I2503" i="5"/>
  <c r="H2503" i="5"/>
  <c r="H2504" i="5"/>
  <c r="I2504" i="5"/>
  <c r="F2504" i="5"/>
  <c r="J2504" i="5"/>
  <c r="G2504" i="5"/>
  <c r="R2504" i="5"/>
  <c r="X2504" i="5"/>
  <c r="I212" i="5"/>
  <c r="X212" i="5"/>
  <c r="F212" i="5"/>
  <c r="R212" i="5"/>
  <c r="H212" i="5"/>
  <c r="J212" i="5"/>
  <c r="F213" i="5"/>
  <c r="X213" i="5"/>
  <c r="H214" i="5"/>
  <c r="X214" i="5"/>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X257" i="5"/>
  <c r="I259" i="5"/>
  <c r="J259" i="5"/>
  <c r="H259" i="5"/>
  <c r="R259" i="5"/>
  <c r="F259" i="5"/>
  <c r="X261" i="5"/>
  <c r="I261" i="5"/>
  <c r="H261" i="5"/>
  <c r="J261" i="5"/>
  <c r="J262" i="5"/>
  <c r="X262" i="5"/>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X275" i="5"/>
  <c r="J275" i="5"/>
  <c r="R275" i="5"/>
  <c r="H275" i="5"/>
  <c r="H283" i="5"/>
  <c r="J283" i="5"/>
  <c r="R283" i="5"/>
  <c r="F283" i="5"/>
  <c r="I283" i="5"/>
  <c r="F285" i="5"/>
  <c r="H285" i="5"/>
  <c r="R285" i="5"/>
  <c r="J285" i="5"/>
  <c r="I285" i="5"/>
  <c r="F289" i="5"/>
  <c r="R289" i="5"/>
  <c r="J289" i="5"/>
  <c r="X289" i="5"/>
  <c r="H289" i="5"/>
  <c r="I289" i="5"/>
  <c r="I291" i="5"/>
  <c r="J291" i="5"/>
  <c r="R291" i="5"/>
  <c r="H291" i="5"/>
  <c r="F291" i="5"/>
  <c r="R295" i="5"/>
  <c r="F295" i="5"/>
  <c r="I295" i="5"/>
  <c r="J295" i="5"/>
  <c r="H295" i="5"/>
  <c r="F299" i="5"/>
  <c r="H299" i="5"/>
  <c r="J299" i="5"/>
  <c r="R299" i="5"/>
  <c r="I299" i="5"/>
  <c r="R301" i="5"/>
  <c r="F301" i="5"/>
  <c r="H301" i="5"/>
  <c r="I301" i="5"/>
  <c r="J301" i="5"/>
  <c r="X301" i="5"/>
  <c r="X302" i="5"/>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X315" i="5"/>
  <c r="J315" i="5"/>
  <c r="F315" i="5"/>
  <c r="I315" i="5"/>
  <c r="R315" i="5"/>
  <c r="J317" i="5"/>
  <c r="R317" i="5"/>
  <c r="H317" i="5"/>
  <c r="I317" i="5"/>
  <c r="F317" i="5"/>
  <c r="H318" i="5"/>
  <c r="F318" i="5"/>
  <c r="R318" i="5"/>
  <c r="I318" i="5"/>
  <c r="J318" i="5"/>
  <c r="H320" i="5"/>
  <c r="F320" i="5"/>
  <c r="J320" i="5"/>
  <c r="R320" i="5"/>
  <c r="I320" i="5"/>
  <c r="R321" i="5"/>
  <c r="I321" i="5"/>
  <c r="F321" i="5"/>
  <c r="J321" i="5"/>
  <c r="H321" i="5"/>
  <c r="X321" i="5"/>
  <c r="F322" i="5"/>
  <c r="J322" i="5"/>
  <c r="R322" i="5"/>
  <c r="I322" i="5"/>
  <c r="H322" i="5"/>
  <c r="F325" i="5"/>
  <c r="J325" i="5"/>
  <c r="I325" i="5"/>
  <c r="H325" i="5"/>
  <c r="R325" i="5"/>
  <c r="I326" i="5"/>
  <c r="J326" i="5"/>
  <c r="H326" i="5"/>
  <c r="F326" i="5"/>
  <c r="R326" i="5"/>
  <c r="I329" i="5"/>
  <c r="F329" i="5"/>
  <c r="H329" i="5"/>
  <c r="J329" i="5"/>
  <c r="R329" i="5"/>
  <c r="R332" i="5"/>
  <c r="F332" i="5"/>
  <c r="I332" i="5"/>
  <c r="X332" i="5"/>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X377" i="5"/>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X388" i="5"/>
  <c r="I388" i="5"/>
  <c r="R388" i="5"/>
  <c r="F388" i="5"/>
  <c r="H388" i="5"/>
  <c r="J389" i="5"/>
  <c r="I389" i="5"/>
  <c r="X389" i="5"/>
  <c r="R389" i="5"/>
  <c r="F389" i="5"/>
  <c r="H389" i="5"/>
  <c r="I392" i="5"/>
  <c r="H392" i="5"/>
  <c r="F392" i="5"/>
  <c r="J392" i="5"/>
  <c r="X392" i="5"/>
  <c r="R392" i="5"/>
  <c r="R393" i="5"/>
  <c r="F393" i="5"/>
  <c r="J393" i="5"/>
  <c r="I393" i="5"/>
  <c r="X393" i="5"/>
  <c r="H393" i="5"/>
  <c r="J396" i="5"/>
  <c r="I396" i="5"/>
  <c r="H396" i="5"/>
  <c r="F396" i="5"/>
  <c r="R396" i="5"/>
  <c r="J397" i="5"/>
  <c r="H397" i="5"/>
  <c r="I397" i="5"/>
  <c r="R397" i="5"/>
  <c r="F397" i="5"/>
  <c r="I399" i="5"/>
  <c r="X399" i="5"/>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X414" i="5"/>
  <c r="R414" i="5"/>
  <c r="J414" i="5"/>
  <c r="I414" i="5"/>
  <c r="H414" i="5"/>
  <c r="J415" i="5"/>
  <c r="X415" i="5"/>
  <c r="F416" i="5"/>
  <c r="R416" i="5"/>
  <c r="X416" i="5"/>
  <c r="J416" i="5"/>
  <c r="I416" i="5"/>
  <c r="H416" i="5"/>
  <c r="F417" i="5"/>
  <c r="J417" i="5"/>
  <c r="R417" i="5"/>
  <c r="I417" i="5"/>
  <c r="H417" i="5"/>
  <c r="H420" i="5"/>
  <c r="R420" i="5"/>
  <c r="I420" i="5"/>
  <c r="J420" i="5"/>
  <c r="F420" i="5"/>
  <c r="R421" i="5"/>
  <c r="H421" i="5"/>
  <c r="I421" i="5"/>
  <c r="X421" i="5"/>
  <c r="J421" i="5"/>
  <c r="F421" i="5"/>
  <c r="X422" i="5"/>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X459" i="5"/>
  <c r="H461" i="5"/>
  <c r="R461" i="5"/>
  <c r="F461" i="5"/>
  <c r="I461" i="5"/>
  <c r="J461" i="5"/>
  <c r="X461" i="5"/>
  <c r="I464" i="5"/>
  <c r="H464" i="5"/>
  <c r="F464" i="5"/>
  <c r="R464" i="5"/>
  <c r="J464" i="5"/>
  <c r="H468" i="5"/>
  <c r="R468" i="5"/>
  <c r="F468" i="5"/>
  <c r="I468" i="5"/>
  <c r="J468" i="5"/>
  <c r="F471" i="5"/>
  <c r="R471" i="5"/>
  <c r="J471" i="5"/>
  <c r="I471" i="5"/>
  <c r="X471" i="5"/>
  <c r="H471" i="5"/>
  <c r="H474" i="5"/>
  <c r="R474" i="5"/>
  <c r="I474" i="5"/>
  <c r="F474" i="5"/>
  <c r="J474" i="5"/>
  <c r="I476" i="5"/>
  <c r="F476" i="5"/>
  <c r="J476" i="5"/>
  <c r="R476" i="5"/>
  <c r="H476" i="5"/>
  <c r="X476" i="5"/>
  <c r="I478" i="5"/>
  <c r="F478" i="5"/>
  <c r="X478" i="5"/>
  <c r="J478" i="5"/>
  <c r="R478" i="5"/>
  <c r="H478" i="5"/>
  <c r="I479" i="5"/>
  <c r="J479" i="5"/>
  <c r="F479" i="5"/>
  <c r="R479" i="5"/>
  <c r="X479" i="5"/>
  <c r="H479" i="5"/>
  <c r="R480" i="5"/>
  <c r="I480" i="5"/>
  <c r="F480" i="5"/>
  <c r="X480" i="5"/>
  <c r="J480" i="5"/>
  <c r="H480" i="5"/>
  <c r="H481" i="5"/>
  <c r="I481" i="5"/>
  <c r="R481" i="5"/>
  <c r="J481" i="5"/>
  <c r="F481" i="5"/>
  <c r="I482" i="5"/>
  <c r="H482" i="5"/>
  <c r="J482" i="5"/>
  <c r="F482" i="5"/>
  <c r="R482" i="5"/>
  <c r="I483" i="5"/>
  <c r="F483" i="5"/>
  <c r="H483" i="5"/>
  <c r="J483" i="5"/>
  <c r="R483" i="5"/>
  <c r="I484" i="5"/>
  <c r="H484" i="5"/>
  <c r="F484" i="5"/>
  <c r="J484" i="5"/>
  <c r="R484" i="5"/>
  <c r="H485" i="5"/>
  <c r="X485" i="5"/>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X499" i="5"/>
  <c r="I499" i="5"/>
  <c r="H499" i="5"/>
  <c r="F499" i="5"/>
  <c r="H500" i="5"/>
  <c r="I500" i="5"/>
  <c r="R500" i="5"/>
  <c r="J500" i="5"/>
  <c r="F500" i="5"/>
  <c r="X500" i="5"/>
  <c r="X503" i="5"/>
  <c r="H503" i="5"/>
  <c r="F503" i="5"/>
  <c r="I503" i="5"/>
  <c r="R503" i="5"/>
  <c r="J503" i="5"/>
  <c r="I504" i="5"/>
  <c r="J504" i="5"/>
  <c r="H504" i="5"/>
  <c r="X504" i="5"/>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X515" i="5"/>
  <c r="J515" i="5"/>
  <c r="R515" i="5"/>
  <c r="F515" i="5"/>
  <c r="I516" i="5"/>
  <c r="H516" i="5"/>
  <c r="X516" i="5"/>
  <c r="F516" i="5"/>
  <c r="J516" i="5"/>
  <c r="R516" i="5"/>
  <c r="I519" i="5"/>
  <c r="J519" i="5"/>
  <c r="F519" i="5"/>
  <c r="H519" i="5"/>
  <c r="R519" i="5"/>
  <c r="R520" i="5"/>
  <c r="X520" i="5"/>
  <c r="I520" i="5"/>
  <c r="J520" i="5"/>
  <c r="H520" i="5"/>
  <c r="F520" i="5"/>
  <c r="H523" i="5"/>
  <c r="R523" i="5"/>
  <c r="X523" i="5"/>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X547" i="5"/>
  <c r="X548" i="5"/>
  <c r="I548" i="5"/>
  <c r="H548" i="5"/>
  <c r="J548" i="5"/>
  <c r="F548" i="5"/>
  <c r="R548" i="5"/>
  <c r="X550" i="5"/>
  <c r="R550" i="5"/>
  <c r="H550" i="5"/>
  <c r="I550" i="5"/>
  <c r="J550" i="5"/>
  <c r="F550" i="5"/>
  <c r="R551" i="5"/>
  <c r="F551" i="5"/>
  <c r="I551" i="5"/>
  <c r="X551" i="5"/>
  <c r="H551" i="5"/>
  <c r="J551" i="5"/>
  <c r="H552" i="5"/>
  <c r="X552" i="5"/>
  <c r="R552" i="5"/>
  <c r="F552" i="5"/>
  <c r="I552" i="5"/>
  <c r="J552" i="5"/>
  <c r="I553" i="5"/>
  <c r="R553" i="5"/>
  <c r="F553" i="5"/>
  <c r="H553" i="5"/>
  <c r="J553" i="5"/>
  <c r="I555" i="5"/>
  <c r="J555" i="5"/>
  <c r="R555" i="5"/>
  <c r="H555" i="5"/>
  <c r="F555" i="5"/>
  <c r="J556" i="5"/>
  <c r="F556" i="5"/>
  <c r="X556" i="5"/>
  <c r="R556" i="5"/>
  <c r="J558" i="5"/>
  <c r="I558" i="5"/>
  <c r="H558" i="5"/>
  <c r="X558" i="5"/>
  <c r="F558" i="5"/>
  <c r="R558" i="5"/>
  <c r="R559" i="5"/>
  <c r="F559" i="5"/>
  <c r="J559" i="5"/>
  <c r="H559" i="5"/>
  <c r="X559" i="5"/>
  <c r="I559" i="5"/>
  <c r="F560" i="5"/>
  <c r="X560" i="5"/>
  <c r="J560" i="5"/>
  <c r="I560" i="5"/>
  <c r="R560" i="5"/>
  <c r="H560" i="5"/>
  <c r="F563" i="5"/>
  <c r="R563" i="5"/>
  <c r="J563" i="5"/>
  <c r="H563" i="5"/>
  <c r="X563" i="5"/>
  <c r="I563" i="5"/>
  <c r="R564" i="5"/>
  <c r="J564" i="5"/>
  <c r="I564" i="5"/>
  <c r="X564" i="5"/>
  <c r="H564" i="5"/>
  <c r="F564" i="5"/>
  <c r="X566" i="5"/>
  <c r="F566" i="5"/>
  <c r="I566" i="5"/>
  <c r="J566" i="5"/>
  <c r="R566" i="5"/>
  <c r="H566" i="5"/>
  <c r="H568" i="5"/>
  <c r="R568" i="5"/>
  <c r="J568" i="5"/>
  <c r="F568" i="5"/>
  <c r="X568" i="5"/>
  <c r="I568" i="5"/>
  <c r="I569" i="5"/>
  <c r="R569" i="5"/>
  <c r="J569" i="5"/>
  <c r="X569" i="5"/>
  <c r="H569" i="5"/>
  <c r="F569" i="5"/>
  <c r="F570" i="5"/>
  <c r="R570" i="5"/>
  <c r="H570" i="5"/>
  <c r="I570" i="5"/>
  <c r="J570" i="5"/>
  <c r="J571" i="5"/>
  <c r="H571" i="5"/>
  <c r="X571" i="5"/>
  <c r="I571" i="5"/>
  <c r="F571" i="5"/>
  <c r="R571" i="5"/>
  <c r="I572" i="5"/>
  <c r="H572" i="5"/>
  <c r="F572" i="5"/>
  <c r="J572" i="5"/>
  <c r="R572" i="5"/>
  <c r="I573" i="5"/>
  <c r="J573" i="5"/>
  <c r="R573" i="5"/>
  <c r="H573" i="5"/>
  <c r="X573" i="5"/>
  <c r="F573" i="5"/>
  <c r="X574" i="5"/>
  <c r="F574" i="5"/>
  <c r="X576" i="5"/>
  <c r="I576" i="5"/>
  <c r="J582" i="5"/>
  <c r="X582" i="5"/>
  <c r="I582" i="5"/>
  <c r="F582" i="5"/>
  <c r="R582" i="5"/>
  <c r="H582" i="5"/>
  <c r="R584" i="5"/>
  <c r="F584" i="5"/>
  <c r="J584" i="5"/>
  <c r="I584" i="5"/>
  <c r="H584" i="5"/>
  <c r="X584" i="5"/>
  <c r="I586" i="5"/>
  <c r="J586" i="5"/>
  <c r="F586" i="5"/>
  <c r="R586" i="5"/>
  <c r="X586" i="5"/>
  <c r="H586" i="5"/>
  <c r="X587" i="5"/>
  <c r="J587" i="5"/>
  <c r="I587" i="5"/>
  <c r="H587" i="5"/>
  <c r="F587" i="5"/>
  <c r="R587" i="5"/>
  <c r="I589" i="5"/>
  <c r="J589" i="5"/>
  <c r="R589" i="5"/>
  <c r="H589" i="5"/>
  <c r="F589" i="5"/>
  <c r="X589" i="5"/>
  <c r="X590" i="5"/>
  <c r="J590" i="5"/>
  <c r="F590" i="5"/>
  <c r="I590" i="5"/>
  <c r="H590" i="5"/>
  <c r="R590" i="5"/>
  <c r="I592" i="5"/>
  <c r="X592" i="5"/>
  <c r="F593" i="5"/>
  <c r="X593" i="5"/>
  <c r="I593" i="5"/>
  <c r="H593" i="5"/>
  <c r="J593" i="5"/>
  <c r="R593" i="5"/>
  <c r="X594" i="5"/>
  <c r="R594" i="5"/>
  <c r="I594" i="5"/>
  <c r="J594" i="5"/>
  <c r="H594" i="5"/>
  <c r="F594" i="5"/>
  <c r="I598" i="5"/>
  <c r="H598" i="5"/>
  <c r="F598" i="5"/>
  <c r="R598" i="5"/>
  <c r="J598" i="5"/>
  <c r="X598" i="5"/>
  <c r="I600" i="5"/>
  <c r="X600" i="5"/>
  <c r="R604" i="5"/>
  <c r="H604" i="5"/>
  <c r="F604" i="5"/>
  <c r="I604" i="5"/>
  <c r="X604" i="5"/>
  <c r="J604" i="5"/>
  <c r="F606" i="5"/>
  <c r="H606" i="5"/>
  <c r="J606" i="5"/>
  <c r="R606" i="5"/>
  <c r="X606" i="5"/>
  <c r="I606" i="5"/>
  <c r="R610" i="5"/>
  <c r="X610" i="5"/>
  <c r="F610" i="5"/>
  <c r="I610" i="5"/>
  <c r="J610" i="5"/>
  <c r="H610" i="5"/>
  <c r="X612" i="5"/>
  <c r="F612" i="5"/>
  <c r="H612" i="5"/>
  <c r="I612" i="5"/>
  <c r="R612" i="5"/>
  <c r="J612" i="5"/>
  <c r="I614" i="5"/>
  <c r="X614" i="5"/>
  <c r="J614" i="5"/>
  <c r="F614" i="5"/>
  <c r="H614" i="5"/>
  <c r="R614" i="5"/>
  <c r="I616" i="5"/>
  <c r="H616" i="5"/>
  <c r="R616" i="5"/>
  <c r="J616" i="5"/>
  <c r="F616" i="5"/>
  <c r="X616" i="5"/>
  <c r="H617" i="5"/>
  <c r="X617" i="5"/>
  <c r="F617" i="5"/>
  <c r="J617" i="5"/>
  <c r="I617" i="5"/>
  <c r="R617" i="5"/>
  <c r="X618" i="5"/>
  <c r="I618" i="5"/>
  <c r="R618" i="5"/>
  <c r="F618" i="5"/>
  <c r="H618" i="5"/>
  <c r="J618" i="5"/>
  <c r="I620" i="5"/>
  <c r="R620" i="5"/>
  <c r="H620" i="5"/>
  <c r="J620" i="5"/>
  <c r="X620" i="5"/>
  <c r="F620" i="5"/>
  <c r="H622" i="5"/>
  <c r="X622" i="5"/>
  <c r="F622" i="5"/>
  <c r="J622" i="5"/>
  <c r="I622" i="5"/>
  <c r="R622" i="5"/>
  <c r="H624" i="5"/>
  <c r="J624" i="5"/>
  <c r="R624" i="5"/>
  <c r="F624" i="5"/>
  <c r="X624" i="5"/>
  <c r="I624" i="5"/>
  <c r="X626" i="5"/>
  <c r="H626" i="5"/>
  <c r="J626" i="5"/>
  <c r="F626" i="5"/>
  <c r="R626" i="5"/>
  <c r="I626" i="5"/>
  <c r="X628" i="5"/>
  <c r="R628" i="5"/>
  <c r="H628" i="5"/>
  <c r="J628" i="5"/>
  <c r="F628" i="5"/>
  <c r="I628" i="5"/>
  <c r="J629" i="5"/>
  <c r="R629" i="5"/>
  <c r="F629" i="5"/>
  <c r="H629" i="5"/>
  <c r="I629" i="5"/>
  <c r="X629" i="5"/>
  <c r="H630" i="5"/>
  <c r="F630" i="5"/>
  <c r="J630" i="5"/>
  <c r="I630" i="5"/>
  <c r="R630" i="5"/>
  <c r="X630" i="5"/>
  <c r="H632" i="5"/>
  <c r="X632" i="5"/>
  <c r="X636" i="5"/>
  <c r="J636" i="5"/>
  <c r="H636" i="5"/>
  <c r="I636" i="5"/>
  <c r="F636" i="5"/>
  <c r="R636" i="5"/>
  <c r="F638" i="5"/>
  <c r="H638" i="5"/>
  <c r="I638" i="5"/>
  <c r="X638" i="5"/>
  <c r="J638" i="5"/>
  <c r="R638" i="5"/>
  <c r="J642" i="5"/>
  <c r="R642" i="5"/>
  <c r="F642" i="5"/>
  <c r="X642" i="5"/>
  <c r="I642" i="5"/>
  <c r="H642" i="5"/>
  <c r="R644" i="5"/>
  <c r="X644" i="5"/>
  <c r="X646" i="5"/>
  <c r="I646" i="5"/>
  <c r="J646" i="5"/>
  <c r="F646" i="5"/>
  <c r="R646" i="5"/>
  <c r="H646" i="5"/>
  <c r="X649" i="5"/>
  <c r="I649" i="5"/>
  <c r="H649" i="5"/>
  <c r="F649" i="5"/>
  <c r="J649" i="5"/>
  <c r="R649" i="5"/>
  <c r="J652" i="5"/>
  <c r="X652" i="5"/>
  <c r="F652" i="5"/>
  <c r="I652" i="5"/>
  <c r="H652" i="5"/>
  <c r="R652" i="5"/>
  <c r="I654" i="5"/>
  <c r="H654" i="5"/>
  <c r="R654" i="5"/>
  <c r="J654" i="5"/>
  <c r="X654" i="5"/>
  <c r="F654" i="5"/>
  <c r="R656" i="5"/>
  <c r="F656" i="5"/>
  <c r="H656" i="5"/>
  <c r="I656" i="5"/>
  <c r="J656" i="5"/>
  <c r="X656" i="5"/>
  <c r="F658" i="5"/>
  <c r="R658" i="5"/>
  <c r="H658" i="5"/>
  <c r="I658" i="5"/>
  <c r="X658" i="5"/>
  <c r="J658" i="5"/>
  <c r="H660" i="5"/>
  <c r="X660" i="5"/>
  <c r="R660" i="5"/>
  <c r="J660" i="5"/>
  <c r="F660" i="5"/>
  <c r="I660" i="5"/>
  <c r="J661" i="5"/>
  <c r="R661" i="5"/>
  <c r="F661" i="5"/>
  <c r="I661" i="5"/>
  <c r="H661" i="5"/>
  <c r="X661" i="5"/>
  <c r="H662" i="5"/>
  <c r="X662" i="5"/>
  <c r="X664" i="5"/>
  <c r="J664" i="5"/>
  <c r="F666" i="5"/>
  <c r="J666" i="5"/>
  <c r="I666" i="5"/>
  <c r="R666" i="5"/>
  <c r="X666" i="5"/>
  <c r="H666" i="5"/>
  <c r="R668" i="5"/>
  <c r="X668" i="5"/>
  <c r="H668" i="5"/>
  <c r="I668" i="5"/>
  <c r="J668" i="5"/>
  <c r="F668" i="5"/>
  <c r="H672" i="5"/>
  <c r="X672" i="5"/>
  <c r="X674" i="5"/>
  <c r="J674" i="5"/>
  <c r="F674" i="5"/>
  <c r="R674" i="5"/>
  <c r="I674" i="5"/>
  <c r="H674" i="5"/>
  <c r="J676" i="5"/>
  <c r="H676" i="5"/>
  <c r="I676" i="5"/>
  <c r="R676" i="5"/>
  <c r="X676" i="5"/>
  <c r="F676" i="5"/>
  <c r="X678" i="5"/>
  <c r="R678" i="5"/>
  <c r="R680" i="5"/>
  <c r="X680" i="5"/>
  <c r="F681" i="5"/>
  <c r="I681" i="5"/>
  <c r="J681" i="5"/>
  <c r="R681" i="5"/>
  <c r="X681" i="5"/>
  <c r="H681" i="5"/>
  <c r="I682" i="5"/>
  <c r="H682" i="5"/>
  <c r="X682" i="5"/>
  <c r="F682" i="5"/>
  <c r="J682" i="5"/>
  <c r="R682" i="5"/>
  <c r="J683" i="5"/>
  <c r="F683" i="5"/>
  <c r="R683" i="5"/>
  <c r="I683" i="5"/>
  <c r="H683" i="5"/>
  <c r="X683" i="5"/>
  <c r="F685" i="5"/>
  <c r="J685" i="5"/>
  <c r="I685" i="5"/>
  <c r="R685" i="5"/>
  <c r="H685" i="5"/>
  <c r="X685" i="5"/>
  <c r="I686" i="5"/>
  <c r="F686" i="5"/>
  <c r="H686" i="5"/>
  <c r="R686" i="5"/>
  <c r="J686" i="5"/>
  <c r="X686" i="5"/>
  <c r="R688" i="5"/>
  <c r="H688" i="5"/>
  <c r="F688" i="5"/>
  <c r="J688" i="5"/>
  <c r="I688" i="5"/>
  <c r="I689" i="5"/>
  <c r="F689" i="5"/>
  <c r="R689" i="5"/>
  <c r="X689" i="5"/>
  <c r="J689" i="5"/>
  <c r="H689" i="5"/>
  <c r="F690" i="5"/>
  <c r="I690" i="5"/>
  <c r="J690" i="5"/>
  <c r="R690" i="5"/>
  <c r="H690" i="5"/>
  <c r="X690" i="5"/>
  <c r="X691" i="5"/>
  <c r="H691" i="5"/>
  <c r="F691" i="5"/>
  <c r="R691" i="5"/>
  <c r="I691" i="5"/>
  <c r="J691" i="5"/>
  <c r="R692" i="5"/>
  <c r="X692" i="5"/>
  <c r="F692" i="5"/>
  <c r="J692" i="5"/>
  <c r="I692" i="5"/>
  <c r="H692" i="5"/>
  <c r="F693" i="5"/>
  <c r="I693" i="5"/>
  <c r="X693" i="5"/>
  <c r="H693" i="5"/>
  <c r="J693" i="5"/>
  <c r="R693" i="5"/>
  <c r="H694" i="5"/>
  <c r="J694" i="5"/>
  <c r="X694" i="5"/>
  <c r="F694" i="5"/>
  <c r="I694" i="5"/>
  <c r="R694" i="5"/>
  <c r="R696" i="5"/>
  <c r="X696" i="5"/>
  <c r="J697" i="5"/>
  <c r="X697" i="5"/>
  <c r="I697" i="5"/>
  <c r="H697" i="5"/>
  <c r="R697" i="5"/>
  <c r="F697" i="5"/>
  <c r="F698" i="5"/>
  <c r="X698" i="5"/>
  <c r="I698" i="5"/>
  <c r="J698" i="5"/>
  <c r="R698" i="5"/>
  <c r="H698" i="5"/>
  <c r="F699" i="5"/>
  <c r="R699" i="5"/>
  <c r="J699" i="5"/>
  <c r="I699" i="5"/>
  <c r="X699" i="5"/>
  <c r="H699" i="5"/>
  <c r="F700" i="5"/>
  <c r="R700" i="5"/>
  <c r="H700" i="5"/>
  <c r="X700" i="5"/>
  <c r="J700" i="5"/>
  <c r="I700" i="5"/>
  <c r="X701" i="5"/>
  <c r="R701" i="5"/>
  <c r="J701" i="5"/>
  <c r="F701" i="5"/>
  <c r="I701" i="5"/>
  <c r="H701" i="5"/>
  <c r="X702" i="5"/>
  <c r="H702" i="5"/>
  <c r="R702" i="5"/>
  <c r="J702" i="5"/>
  <c r="F702" i="5"/>
  <c r="I702" i="5"/>
  <c r="J703" i="5"/>
  <c r="I703" i="5"/>
  <c r="H703" i="5"/>
  <c r="R703" i="5"/>
  <c r="F703" i="5"/>
  <c r="I704" i="5"/>
  <c r="H704" i="5"/>
  <c r="X704" i="5"/>
  <c r="J704" i="5"/>
  <c r="F704" i="5"/>
  <c r="R704" i="5"/>
  <c r="H705" i="5"/>
  <c r="X705" i="5"/>
  <c r="I705" i="5"/>
  <c r="J705" i="5"/>
  <c r="R705" i="5"/>
  <c r="F705" i="5"/>
  <c r="F706" i="5"/>
  <c r="I706" i="5"/>
  <c r="J706" i="5"/>
  <c r="R706" i="5"/>
  <c r="H706" i="5"/>
  <c r="H707" i="5"/>
  <c r="R707" i="5"/>
  <c r="I707" i="5"/>
  <c r="F707" i="5"/>
  <c r="J707" i="5"/>
  <c r="X707" i="5"/>
  <c r="H708" i="5"/>
  <c r="F708" i="5"/>
  <c r="J708" i="5"/>
  <c r="I708" i="5"/>
  <c r="R708" i="5"/>
  <c r="X709" i="5"/>
  <c r="H709" i="5"/>
  <c r="R709" i="5"/>
  <c r="F709" i="5"/>
  <c r="J709" i="5"/>
  <c r="I709" i="5"/>
  <c r="X710" i="5"/>
  <c r="J710" i="5"/>
  <c r="J711" i="5"/>
  <c r="H711" i="5"/>
  <c r="R711" i="5"/>
  <c r="I711" i="5"/>
  <c r="F711" i="5"/>
  <c r="X711" i="5"/>
  <c r="X712" i="5"/>
  <c r="F712" i="5"/>
  <c r="X713" i="5"/>
  <c r="R713" i="5"/>
  <c r="H713" i="5"/>
  <c r="I713" i="5"/>
  <c r="J713" i="5"/>
  <c r="F713" i="5"/>
  <c r="H714" i="5"/>
  <c r="F714" i="5"/>
  <c r="R714" i="5"/>
  <c r="X714" i="5"/>
  <c r="J714" i="5"/>
  <c r="I714" i="5"/>
  <c r="F715" i="5"/>
  <c r="X715" i="5"/>
  <c r="R715" i="5"/>
  <c r="H715" i="5"/>
  <c r="J715" i="5"/>
  <c r="I715" i="5"/>
  <c r="H716" i="5"/>
  <c r="I716" i="5"/>
  <c r="J716" i="5"/>
  <c r="F716" i="5"/>
  <c r="X716" i="5"/>
  <c r="R716" i="5"/>
  <c r="X718" i="5"/>
  <c r="H718" i="5"/>
  <c r="R719" i="5"/>
  <c r="F719" i="5"/>
  <c r="I719" i="5"/>
  <c r="H719" i="5"/>
  <c r="X719" i="5"/>
  <c r="J719" i="5"/>
  <c r="F720" i="5"/>
  <c r="X720" i="5"/>
  <c r="F721" i="5"/>
  <c r="I721" i="5"/>
  <c r="X721" i="5"/>
  <c r="J721" i="5"/>
  <c r="H721" i="5"/>
  <c r="R721" i="5"/>
  <c r="F722" i="5"/>
  <c r="X722" i="5"/>
  <c r="I722" i="5"/>
  <c r="H722" i="5"/>
  <c r="R722" i="5"/>
  <c r="J722" i="5"/>
  <c r="H723" i="5"/>
  <c r="I723" i="5"/>
  <c r="J723" i="5"/>
  <c r="X723" i="5"/>
  <c r="F723" i="5"/>
  <c r="R723" i="5"/>
  <c r="X724" i="5"/>
  <c r="H724" i="5"/>
  <c r="R724" i="5"/>
  <c r="F724" i="5"/>
  <c r="J724" i="5"/>
  <c r="I724" i="5"/>
  <c r="F725" i="5"/>
  <c r="J725" i="5"/>
  <c r="R725" i="5"/>
  <c r="X725" i="5"/>
  <c r="I725" i="5"/>
  <c r="H725" i="5"/>
  <c r="R726" i="5"/>
  <c r="H726" i="5"/>
  <c r="I726" i="5"/>
  <c r="X726" i="5"/>
  <c r="F726" i="5"/>
  <c r="J726" i="5"/>
  <c r="I727" i="5"/>
  <c r="H727" i="5"/>
  <c r="F727" i="5"/>
  <c r="X727" i="5"/>
  <c r="R727" i="5"/>
  <c r="J727" i="5"/>
  <c r="I728" i="5"/>
  <c r="H728" i="5"/>
  <c r="F728" i="5"/>
  <c r="R728" i="5"/>
  <c r="J728" i="5"/>
  <c r="X728" i="5"/>
  <c r="X729" i="5"/>
  <c r="H729" i="5"/>
  <c r="F729" i="5"/>
  <c r="J729" i="5"/>
  <c r="I729" i="5"/>
  <c r="R729" i="5"/>
  <c r="J730" i="5"/>
  <c r="F730" i="5"/>
  <c r="X730" i="5"/>
  <c r="I731" i="5"/>
  <c r="F731" i="5"/>
  <c r="H731" i="5"/>
  <c r="X731" i="5"/>
  <c r="J731" i="5"/>
  <c r="R731" i="5"/>
  <c r="F732" i="5"/>
  <c r="R732" i="5"/>
  <c r="X732" i="5"/>
  <c r="I732" i="5"/>
  <c r="H732" i="5"/>
  <c r="J732" i="5"/>
  <c r="I733" i="5"/>
  <c r="F733" i="5"/>
  <c r="X733" i="5"/>
  <c r="R733" i="5"/>
  <c r="J733" i="5"/>
  <c r="H733" i="5"/>
  <c r="H734" i="5"/>
  <c r="F734" i="5"/>
  <c r="X734" i="5"/>
  <c r="J734" i="5"/>
  <c r="R734" i="5"/>
  <c r="I734" i="5"/>
  <c r="X735" i="5"/>
  <c r="H735" i="5"/>
  <c r="I735" i="5"/>
  <c r="R735" i="5"/>
  <c r="F735" i="5"/>
  <c r="J735" i="5"/>
  <c r="H736" i="5"/>
  <c r="J736" i="5"/>
  <c r="X736" i="5"/>
  <c r="I736" i="5"/>
  <c r="F736" i="5"/>
  <c r="R736" i="5"/>
  <c r="X737" i="5"/>
  <c r="H737" i="5"/>
  <c r="R737" i="5"/>
  <c r="I737" i="5"/>
  <c r="J737" i="5"/>
  <c r="F737" i="5"/>
  <c r="X739" i="5"/>
  <c r="I739" i="5"/>
  <c r="R739" i="5"/>
  <c r="F739" i="5"/>
  <c r="H739" i="5"/>
  <c r="J739" i="5"/>
  <c r="I740" i="5"/>
  <c r="F740" i="5"/>
  <c r="X740" i="5"/>
  <c r="R740" i="5"/>
  <c r="J740" i="5"/>
  <c r="H740" i="5"/>
  <c r="X741" i="5"/>
  <c r="J741" i="5"/>
  <c r="R741" i="5"/>
  <c r="I741" i="5"/>
  <c r="F741" i="5"/>
  <c r="H741" i="5"/>
  <c r="F742" i="5"/>
  <c r="I742" i="5"/>
  <c r="R742" i="5"/>
  <c r="H742" i="5"/>
  <c r="J742" i="5"/>
  <c r="I743" i="5"/>
  <c r="F743" i="5"/>
  <c r="J743" i="5"/>
  <c r="H743" i="5"/>
  <c r="X743" i="5"/>
  <c r="R743" i="5"/>
  <c r="X744" i="5"/>
  <c r="H744" i="5"/>
  <c r="F744" i="5"/>
  <c r="R744" i="5"/>
  <c r="J744" i="5"/>
  <c r="I744" i="5"/>
  <c r="H745" i="5"/>
  <c r="I745" i="5"/>
  <c r="R745" i="5"/>
  <c r="J745" i="5"/>
  <c r="F745" i="5"/>
  <c r="X745" i="5"/>
  <c r="F746" i="5"/>
  <c r="X746" i="5"/>
  <c r="I747" i="5"/>
  <c r="H747" i="5"/>
  <c r="F747" i="5"/>
  <c r="R747" i="5"/>
  <c r="X747" i="5"/>
  <c r="J747" i="5"/>
  <c r="F748" i="5"/>
  <c r="J748" i="5"/>
  <c r="X748" i="5"/>
  <c r="H748" i="5"/>
  <c r="R748" i="5"/>
  <c r="I748" i="5"/>
  <c r="R750" i="5"/>
  <c r="X750" i="5"/>
  <c r="F751" i="5"/>
  <c r="R751" i="5"/>
  <c r="I751" i="5"/>
  <c r="X751" i="5"/>
  <c r="J751" i="5"/>
  <c r="H751" i="5"/>
  <c r="R752" i="5"/>
  <c r="X752" i="5"/>
  <c r="I753" i="5"/>
  <c r="H753" i="5"/>
  <c r="J753" i="5"/>
  <c r="F753" i="5"/>
  <c r="R753" i="5"/>
  <c r="X753" i="5"/>
  <c r="R755" i="5"/>
  <c r="J755" i="5"/>
  <c r="X755" i="5"/>
  <c r="I755" i="5"/>
  <c r="H755" i="5"/>
  <c r="F755" i="5"/>
  <c r="F756" i="5"/>
  <c r="X756" i="5"/>
  <c r="H756" i="5"/>
  <c r="J756" i="5"/>
  <c r="R756" i="5"/>
  <c r="I756" i="5"/>
  <c r="X757" i="5"/>
  <c r="H757" i="5"/>
  <c r="H758" i="5"/>
  <c r="X758" i="5"/>
  <c r="R758" i="5"/>
  <c r="J758" i="5"/>
  <c r="I758" i="5"/>
  <c r="F758" i="5"/>
  <c r="R759" i="5"/>
  <c r="X759" i="5"/>
  <c r="I759" i="5"/>
  <c r="J759" i="5"/>
  <c r="H759" i="5"/>
  <c r="F759" i="5"/>
  <c r="H760" i="5"/>
  <c r="J760" i="5"/>
  <c r="X760" i="5"/>
  <c r="R760" i="5"/>
  <c r="I760" i="5"/>
  <c r="F760" i="5"/>
  <c r="X761" i="5"/>
  <c r="H761" i="5"/>
  <c r="R761" i="5"/>
  <c r="F761" i="5"/>
  <c r="J761" i="5"/>
  <c r="I761" i="5"/>
  <c r="I763" i="5"/>
  <c r="R763" i="5"/>
  <c r="H763" i="5"/>
  <c r="J763" i="5"/>
  <c r="F763" i="5"/>
  <c r="X763" i="5"/>
  <c r="I764" i="5"/>
  <c r="X764" i="5"/>
  <c r="R764" i="5"/>
  <c r="F764" i="5"/>
  <c r="H764" i="5"/>
  <c r="J764" i="5"/>
  <c r="J765" i="5"/>
  <c r="R765" i="5"/>
  <c r="H765" i="5"/>
  <c r="X765" i="5"/>
  <c r="I765" i="5"/>
  <c r="F765" i="5"/>
  <c r="R766" i="5"/>
  <c r="X766" i="5"/>
  <c r="R767" i="5"/>
  <c r="X767" i="5"/>
  <c r="H768" i="5"/>
  <c r="X768" i="5"/>
  <c r="R768" i="5"/>
  <c r="F768" i="5"/>
  <c r="I768" i="5"/>
  <c r="J768" i="5"/>
  <c r="R769" i="5"/>
  <c r="I769" i="5"/>
  <c r="J769" i="5"/>
  <c r="H769" i="5"/>
  <c r="F769" i="5"/>
  <c r="X769" i="5"/>
  <c r="F770" i="5"/>
  <c r="I770" i="5"/>
  <c r="X770" i="5"/>
  <c r="J770" i="5"/>
  <c r="H770" i="5"/>
  <c r="R770" i="5"/>
  <c r="J771" i="5"/>
  <c r="R771" i="5"/>
  <c r="I771" i="5"/>
  <c r="H771" i="5"/>
  <c r="F771" i="5"/>
  <c r="X771" i="5"/>
  <c r="R772" i="5"/>
  <c r="H772" i="5"/>
  <c r="I772" i="5"/>
  <c r="J772" i="5"/>
  <c r="F772" i="5"/>
  <c r="X772" i="5"/>
  <c r="R773" i="5"/>
  <c r="H773" i="5"/>
  <c r="F773" i="5"/>
  <c r="I773" i="5"/>
  <c r="J773" i="5"/>
  <c r="X773" i="5"/>
  <c r="R776" i="5"/>
  <c r="H776" i="5"/>
  <c r="J776" i="5"/>
  <c r="X776" i="5"/>
  <c r="F776" i="5"/>
  <c r="I776" i="5"/>
  <c r="F777" i="5"/>
  <c r="H777" i="5"/>
  <c r="J777" i="5"/>
  <c r="I777" i="5"/>
  <c r="R777" i="5"/>
  <c r="X777" i="5"/>
  <c r="R778" i="5"/>
  <c r="I778" i="5"/>
  <c r="H778" i="5"/>
  <c r="J778" i="5"/>
  <c r="F778" i="5"/>
  <c r="X778" i="5"/>
  <c r="I779" i="5"/>
  <c r="H779" i="5"/>
  <c r="F779" i="5"/>
  <c r="X779" i="5"/>
  <c r="R779" i="5"/>
  <c r="J779" i="5"/>
  <c r="J780" i="5"/>
  <c r="R780" i="5"/>
  <c r="X780" i="5"/>
  <c r="I780" i="5"/>
  <c r="F780" i="5"/>
  <c r="H780" i="5"/>
  <c r="I781" i="5"/>
  <c r="J781" i="5"/>
  <c r="F781" i="5"/>
  <c r="H781" i="5"/>
  <c r="R781" i="5"/>
  <c r="X781" i="5"/>
  <c r="I782" i="5"/>
  <c r="F782" i="5"/>
  <c r="R782" i="5"/>
  <c r="H782" i="5"/>
  <c r="X782" i="5"/>
  <c r="J782" i="5"/>
  <c r="X783" i="5"/>
  <c r="R783" i="5"/>
  <c r="F784" i="5"/>
  <c r="H784" i="5"/>
  <c r="I784" i="5"/>
  <c r="R784" i="5"/>
  <c r="J784" i="5"/>
  <c r="X784" i="5"/>
  <c r="H785" i="5"/>
  <c r="F785" i="5"/>
  <c r="J785" i="5"/>
  <c r="I785" i="5"/>
  <c r="R785" i="5"/>
  <c r="X785" i="5"/>
  <c r="I786" i="5"/>
  <c r="F786" i="5"/>
  <c r="H786" i="5"/>
  <c r="X786" i="5"/>
  <c r="J786" i="5"/>
  <c r="R786" i="5"/>
  <c r="J787" i="5"/>
  <c r="R787" i="5"/>
  <c r="X787" i="5"/>
  <c r="I787" i="5"/>
  <c r="F787" i="5"/>
  <c r="H787" i="5"/>
  <c r="H788" i="5"/>
  <c r="F788" i="5"/>
  <c r="J788" i="5"/>
  <c r="X788" i="5"/>
  <c r="R788" i="5"/>
  <c r="I788" i="5"/>
  <c r="X789" i="5"/>
  <c r="I789" i="5"/>
  <c r="J789" i="5"/>
  <c r="H789" i="5"/>
  <c r="R789" i="5"/>
  <c r="F789" i="5"/>
  <c r="R790" i="5"/>
  <c r="H790" i="5"/>
  <c r="X790" i="5"/>
  <c r="J790" i="5"/>
  <c r="I790" i="5"/>
  <c r="F790" i="5"/>
  <c r="F791" i="5"/>
  <c r="H791" i="5"/>
  <c r="I791" i="5"/>
  <c r="R791" i="5"/>
  <c r="J791" i="5"/>
  <c r="X791" i="5"/>
  <c r="J792" i="5"/>
  <c r="R792" i="5"/>
  <c r="F792" i="5"/>
  <c r="H792" i="5"/>
  <c r="I792" i="5"/>
  <c r="X792" i="5"/>
  <c r="X793" i="5"/>
  <c r="I793" i="5"/>
  <c r="J793" i="5"/>
  <c r="F793" i="5"/>
  <c r="R793" i="5"/>
  <c r="H793" i="5"/>
  <c r="I795" i="5"/>
  <c r="R795" i="5"/>
  <c r="J795" i="5"/>
  <c r="F795" i="5"/>
  <c r="H795" i="5"/>
  <c r="J796" i="5"/>
  <c r="R796" i="5"/>
  <c r="I796" i="5"/>
  <c r="H796" i="5"/>
  <c r="F796" i="5"/>
  <c r="X796" i="5"/>
  <c r="H797" i="5"/>
  <c r="R797" i="5"/>
  <c r="F797" i="5"/>
  <c r="I797" i="5"/>
  <c r="X797" i="5"/>
  <c r="J797" i="5"/>
  <c r="X798" i="5"/>
  <c r="R798" i="5"/>
  <c r="F798" i="5"/>
  <c r="I798" i="5"/>
  <c r="J798" i="5"/>
  <c r="H798" i="5"/>
  <c r="X799" i="5"/>
  <c r="J799" i="5"/>
  <c r="F800" i="5"/>
  <c r="I800" i="5"/>
  <c r="X800" i="5"/>
  <c r="J800" i="5"/>
  <c r="H800" i="5"/>
  <c r="R800" i="5"/>
  <c r="I801" i="5"/>
  <c r="H801" i="5"/>
  <c r="X801" i="5"/>
  <c r="J801" i="5"/>
  <c r="R801" i="5"/>
  <c r="F801" i="5"/>
  <c r="H802" i="5"/>
  <c r="R802" i="5"/>
  <c r="F802" i="5"/>
  <c r="J802" i="5"/>
  <c r="I802" i="5"/>
  <c r="X802" i="5"/>
  <c r="I803" i="5"/>
  <c r="X803" i="5"/>
  <c r="J803" i="5"/>
  <c r="H803" i="5"/>
  <c r="F803" i="5"/>
  <c r="R803" i="5"/>
  <c r="X804" i="5"/>
  <c r="R804" i="5"/>
  <c r="H804" i="5"/>
  <c r="J804" i="5"/>
  <c r="I804" i="5"/>
  <c r="F804" i="5"/>
  <c r="R805" i="5"/>
  <c r="I805" i="5"/>
  <c r="J805" i="5"/>
  <c r="X805" i="5"/>
  <c r="F805" i="5"/>
  <c r="H805" i="5"/>
  <c r="H806" i="5"/>
  <c r="X806" i="5"/>
  <c r="I806" i="5"/>
  <c r="F806" i="5"/>
  <c r="J806" i="5"/>
  <c r="R806" i="5"/>
  <c r="R807" i="5"/>
  <c r="I807" i="5"/>
  <c r="J807" i="5"/>
  <c r="F807" i="5"/>
  <c r="X807" i="5"/>
  <c r="H807" i="5"/>
  <c r="F809" i="5"/>
  <c r="R809" i="5"/>
  <c r="H809" i="5"/>
  <c r="J809" i="5"/>
  <c r="X809" i="5"/>
  <c r="I809" i="5"/>
  <c r="X810" i="5"/>
  <c r="J810" i="5"/>
  <c r="F810" i="5"/>
  <c r="R810" i="5"/>
  <c r="H810" i="5"/>
  <c r="I810" i="5"/>
  <c r="I812" i="5"/>
  <c r="F812" i="5"/>
  <c r="X812" i="5"/>
  <c r="H812" i="5"/>
  <c r="J812" i="5"/>
  <c r="R812" i="5"/>
  <c r="I813" i="5"/>
  <c r="J813" i="5"/>
  <c r="H813" i="5"/>
  <c r="F813" i="5"/>
  <c r="R813" i="5"/>
  <c r="X813" i="5"/>
  <c r="J815" i="5"/>
  <c r="F815" i="5"/>
  <c r="R815" i="5"/>
  <c r="I815" i="5"/>
  <c r="H815" i="5"/>
  <c r="X815" i="5"/>
  <c r="X816" i="5"/>
  <c r="I816" i="5"/>
  <c r="F816" i="5"/>
  <c r="R816" i="5"/>
  <c r="J816" i="5"/>
  <c r="H816" i="5"/>
  <c r="H819" i="5"/>
  <c r="R819" i="5"/>
  <c r="F819" i="5"/>
  <c r="J819" i="5"/>
  <c r="I819" i="5"/>
  <c r="X819" i="5"/>
  <c r="H820" i="5"/>
  <c r="I820" i="5"/>
  <c r="R820" i="5"/>
  <c r="J820" i="5"/>
  <c r="X820" i="5"/>
  <c r="F820" i="5"/>
  <c r="R821" i="5"/>
  <c r="H821" i="5"/>
  <c r="F821" i="5"/>
  <c r="X821" i="5"/>
  <c r="I821" i="5"/>
  <c r="J821" i="5"/>
  <c r="J822" i="5"/>
  <c r="I822" i="5"/>
  <c r="F822" i="5"/>
  <c r="R822" i="5"/>
  <c r="H822" i="5"/>
  <c r="X824" i="5"/>
  <c r="F824" i="5"/>
  <c r="H824" i="5"/>
  <c r="R824" i="5"/>
  <c r="J824" i="5"/>
  <c r="I824" i="5"/>
  <c r="H825" i="5"/>
  <c r="J825" i="5"/>
  <c r="I825" i="5"/>
  <c r="R825" i="5"/>
  <c r="F825" i="5"/>
  <c r="X825" i="5"/>
  <c r="J826" i="5"/>
  <c r="F826" i="5"/>
  <c r="R826" i="5"/>
  <c r="H826" i="5"/>
  <c r="I826" i="5"/>
  <c r="X827" i="5"/>
  <c r="H827" i="5"/>
  <c r="J827" i="5"/>
  <c r="I827" i="5"/>
  <c r="F827" i="5"/>
  <c r="R827" i="5"/>
  <c r="F828" i="5"/>
  <c r="H828" i="5"/>
  <c r="R828" i="5"/>
  <c r="I828" i="5"/>
  <c r="J828" i="5"/>
  <c r="X828" i="5"/>
  <c r="F829" i="5"/>
  <c r="X829" i="5"/>
  <c r="J830" i="5"/>
  <c r="R830" i="5"/>
  <c r="F830" i="5"/>
  <c r="I830" i="5"/>
  <c r="H830" i="5"/>
  <c r="X830" i="5"/>
  <c r="I831" i="5"/>
  <c r="R831" i="5"/>
  <c r="H831" i="5"/>
  <c r="F831" i="5"/>
  <c r="J831" i="5"/>
  <c r="X831" i="5"/>
  <c r="F832" i="5"/>
  <c r="H832" i="5"/>
  <c r="I832" i="5"/>
  <c r="X832" i="5"/>
  <c r="J832" i="5"/>
  <c r="R832" i="5"/>
  <c r="I834" i="5"/>
  <c r="H834" i="5"/>
  <c r="R834" i="5"/>
  <c r="F834" i="5"/>
  <c r="X834" i="5"/>
  <c r="J834" i="5"/>
  <c r="F835" i="5"/>
  <c r="I835" i="5"/>
  <c r="J835" i="5"/>
  <c r="R835" i="5"/>
  <c r="X835" i="5"/>
  <c r="H835" i="5"/>
  <c r="X838" i="5"/>
  <c r="F838" i="5"/>
  <c r="R838" i="5"/>
  <c r="I838" i="5"/>
  <c r="H838" i="5"/>
  <c r="J838" i="5"/>
  <c r="F840" i="5"/>
  <c r="R840" i="5"/>
  <c r="H840" i="5"/>
  <c r="I840" i="5"/>
  <c r="J840" i="5"/>
  <c r="X842" i="5"/>
  <c r="I842" i="5"/>
  <c r="J842" i="5"/>
  <c r="H842" i="5"/>
  <c r="R842" i="5"/>
  <c r="F842" i="5"/>
  <c r="R843" i="5"/>
  <c r="X843" i="5"/>
  <c r="H843" i="5"/>
  <c r="F843" i="5"/>
  <c r="I843" i="5"/>
  <c r="J843" i="5"/>
  <c r="J844" i="5"/>
  <c r="F844" i="5"/>
  <c r="I844" i="5"/>
  <c r="R844" i="5"/>
  <c r="H844" i="5"/>
  <c r="X844" i="5"/>
  <c r="R846" i="5"/>
  <c r="H846" i="5"/>
  <c r="X846" i="5"/>
  <c r="J846" i="5"/>
  <c r="F846" i="5"/>
  <c r="I846" i="5"/>
  <c r="X848" i="5"/>
  <c r="R848" i="5"/>
  <c r="F848" i="5"/>
  <c r="J848" i="5"/>
  <c r="H848" i="5"/>
  <c r="I848" i="5"/>
  <c r="H849" i="5"/>
  <c r="J849" i="5"/>
  <c r="X849" i="5"/>
  <c r="R849" i="5"/>
  <c r="F849" i="5"/>
  <c r="I849" i="5"/>
  <c r="X850" i="5"/>
  <c r="J850" i="5"/>
  <c r="R850" i="5"/>
  <c r="F850" i="5"/>
  <c r="H850" i="5"/>
  <c r="I850" i="5"/>
  <c r="J851" i="5"/>
  <c r="R851" i="5"/>
  <c r="X851" i="5"/>
  <c r="I852" i="5"/>
  <c r="X852" i="5"/>
  <c r="F855" i="5"/>
  <c r="I855" i="5"/>
  <c r="H855" i="5"/>
  <c r="X855" i="5"/>
  <c r="R855" i="5"/>
  <c r="J855" i="5"/>
  <c r="X856" i="5"/>
  <c r="H856" i="5"/>
  <c r="F856" i="5"/>
  <c r="I856" i="5"/>
  <c r="J856" i="5"/>
  <c r="R856" i="5"/>
  <c r="I857" i="5"/>
  <c r="X857" i="5"/>
  <c r="F857" i="5"/>
  <c r="J857" i="5"/>
  <c r="H857" i="5"/>
  <c r="R857" i="5"/>
  <c r="X860" i="5"/>
  <c r="R860" i="5"/>
  <c r="I860" i="5"/>
  <c r="H860" i="5"/>
  <c r="J860" i="5"/>
  <c r="F860" i="5"/>
  <c r="J861" i="5"/>
  <c r="H861" i="5"/>
  <c r="X861" i="5"/>
  <c r="I861" i="5"/>
  <c r="R861" i="5"/>
  <c r="F861" i="5"/>
  <c r="H862" i="5"/>
  <c r="X862" i="5"/>
  <c r="J862" i="5"/>
  <c r="R862" i="5"/>
  <c r="I862" i="5"/>
  <c r="F862" i="5"/>
  <c r="F864" i="5"/>
  <c r="H864" i="5"/>
  <c r="X864" i="5"/>
  <c r="J864" i="5"/>
  <c r="R864" i="5"/>
  <c r="I864" i="5"/>
  <c r="X865" i="5"/>
  <c r="J865" i="5"/>
  <c r="F865" i="5"/>
  <c r="H865" i="5"/>
  <c r="I865" i="5"/>
  <c r="R865" i="5"/>
  <c r="X867" i="5"/>
  <c r="J867" i="5"/>
  <c r="F869" i="5"/>
  <c r="X869" i="5"/>
  <c r="H872" i="5"/>
  <c r="X872" i="5"/>
  <c r="I873" i="5"/>
  <c r="F873" i="5"/>
  <c r="X873" i="5"/>
  <c r="R873" i="5"/>
  <c r="H873" i="5"/>
  <c r="J873" i="5"/>
  <c r="R876" i="5"/>
  <c r="J876" i="5"/>
  <c r="X876" i="5"/>
  <c r="I876" i="5"/>
  <c r="H876" i="5"/>
  <c r="F876" i="5"/>
  <c r="J877" i="5"/>
  <c r="R877" i="5"/>
  <c r="X877" i="5"/>
  <c r="F877" i="5"/>
  <c r="I877" i="5"/>
  <c r="H877" i="5"/>
  <c r="I878" i="5"/>
  <c r="R878" i="5"/>
  <c r="F878" i="5"/>
  <c r="X878" i="5"/>
  <c r="H878" i="5"/>
  <c r="J878" i="5"/>
  <c r="F880" i="5"/>
  <c r="J880" i="5"/>
  <c r="R880" i="5"/>
  <c r="I880" i="5"/>
  <c r="H880" i="5"/>
  <c r="X880" i="5"/>
  <c r="F881" i="5"/>
  <c r="J881" i="5"/>
  <c r="X881" i="5"/>
  <c r="H881" i="5"/>
  <c r="R881" i="5"/>
  <c r="I881" i="5"/>
  <c r="R882" i="5"/>
  <c r="I882" i="5"/>
  <c r="H882" i="5"/>
  <c r="F882" i="5"/>
  <c r="J882" i="5"/>
  <c r="X885" i="5"/>
  <c r="F885" i="5"/>
  <c r="J885" i="5"/>
  <c r="R885" i="5"/>
  <c r="H885" i="5"/>
  <c r="I885" i="5"/>
  <c r="X886" i="5"/>
  <c r="H886" i="5"/>
  <c r="J886" i="5"/>
  <c r="I886" i="5"/>
  <c r="R886" i="5"/>
  <c r="F886" i="5"/>
  <c r="J887" i="5"/>
  <c r="I887" i="5"/>
  <c r="R887" i="5"/>
  <c r="F887" i="5"/>
  <c r="H887" i="5"/>
  <c r="H889" i="5"/>
  <c r="R889" i="5"/>
  <c r="F889" i="5"/>
  <c r="X889" i="5"/>
  <c r="J889" i="5"/>
  <c r="I889" i="5"/>
  <c r="I890" i="5"/>
  <c r="X890" i="5"/>
  <c r="F890" i="5"/>
  <c r="J890" i="5"/>
  <c r="H890" i="5"/>
  <c r="R890" i="5"/>
  <c r="X891" i="5"/>
  <c r="J891" i="5"/>
  <c r="F893" i="5"/>
  <c r="R893" i="5"/>
  <c r="I893" i="5"/>
  <c r="X893" i="5"/>
  <c r="J893" i="5"/>
  <c r="H893" i="5"/>
  <c r="H894" i="5"/>
  <c r="F894" i="5"/>
  <c r="J894" i="5"/>
  <c r="I894" i="5"/>
  <c r="X894" i="5"/>
  <c r="R894" i="5"/>
  <c r="H896" i="5"/>
  <c r="I896" i="5"/>
  <c r="X896" i="5"/>
  <c r="R896" i="5"/>
  <c r="J896" i="5"/>
  <c r="F896" i="5"/>
  <c r="X897" i="5"/>
  <c r="I897" i="5"/>
  <c r="J897" i="5"/>
  <c r="F897" i="5"/>
  <c r="H897" i="5"/>
  <c r="R897" i="5"/>
  <c r="F898" i="5"/>
  <c r="H898" i="5"/>
  <c r="I898" i="5"/>
  <c r="R898" i="5"/>
  <c r="X898" i="5"/>
  <c r="J898" i="5"/>
  <c r="H899" i="5"/>
  <c r="F899" i="5"/>
  <c r="J899" i="5"/>
  <c r="I899" i="5"/>
  <c r="X899" i="5"/>
  <c r="R899" i="5"/>
  <c r="H901" i="5"/>
  <c r="I901" i="5"/>
  <c r="R901" i="5"/>
  <c r="J901" i="5"/>
  <c r="F901" i="5"/>
  <c r="X901" i="5"/>
  <c r="J902" i="5"/>
  <c r="I902" i="5"/>
  <c r="H902" i="5"/>
  <c r="R902" i="5"/>
  <c r="F902" i="5"/>
  <c r="X902" i="5"/>
  <c r="J903" i="5"/>
  <c r="F903" i="5"/>
  <c r="H903" i="5"/>
  <c r="I903" i="5"/>
  <c r="R903" i="5"/>
  <c r="X903" i="5"/>
  <c r="F904" i="5"/>
  <c r="R904" i="5"/>
  <c r="H904" i="5"/>
  <c r="J904" i="5"/>
  <c r="X904" i="5"/>
  <c r="I904" i="5"/>
  <c r="X905" i="5"/>
  <c r="I905" i="5"/>
  <c r="F905" i="5"/>
  <c r="R905" i="5"/>
  <c r="J905" i="5"/>
  <c r="H905" i="5"/>
  <c r="H906" i="5"/>
  <c r="R906" i="5"/>
  <c r="I906" i="5"/>
  <c r="X906" i="5"/>
  <c r="F906" i="5"/>
  <c r="J906" i="5"/>
  <c r="J908" i="5"/>
  <c r="X908" i="5"/>
  <c r="R908" i="5"/>
  <c r="I908" i="5"/>
  <c r="F908" i="5"/>
  <c r="H908" i="5"/>
  <c r="X909" i="5"/>
  <c r="H909" i="5"/>
  <c r="J909" i="5"/>
  <c r="F909" i="5"/>
  <c r="I909" i="5"/>
  <c r="R909" i="5"/>
  <c r="I910" i="5"/>
  <c r="R910" i="5"/>
  <c r="J910" i="5"/>
  <c r="H910" i="5"/>
  <c r="X910" i="5"/>
  <c r="F910" i="5"/>
  <c r="F913" i="5"/>
  <c r="R913" i="5"/>
  <c r="H913" i="5"/>
  <c r="I913" i="5"/>
  <c r="X913" i="5"/>
  <c r="J913" i="5"/>
  <c r="I915" i="5"/>
  <c r="J915" i="5"/>
  <c r="H917" i="5"/>
  <c r="X917" i="5"/>
  <c r="R917" i="5"/>
  <c r="F917" i="5"/>
  <c r="I917" i="5"/>
  <c r="J917" i="5"/>
  <c r="I919" i="5"/>
  <c r="J919" i="5"/>
  <c r="X919" i="5"/>
  <c r="R919" i="5"/>
  <c r="H919" i="5"/>
  <c r="F919" i="5"/>
  <c r="H920" i="5"/>
  <c r="I920" i="5"/>
  <c r="R920" i="5"/>
  <c r="F920" i="5"/>
  <c r="J920" i="5"/>
  <c r="X920" i="5"/>
  <c r="J921" i="5"/>
  <c r="X921" i="5"/>
  <c r="I921" i="5"/>
  <c r="F921" i="5"/>
  <c r="R921" i="5"/>
  <c r="H921" i="5"/>
  <c r="X922" i="5"/>
  <c r="R922" i="5"/>
  <c r="H922" i="5"/>
  <c r="F922" i="5"/>
  <c r="I922" i="5"/>
  <c r="J922" i="5"/>
  <c r="H924" i="5"/>
  <c r="X924" i="5"/>
  <c r="F924" i="5"/>
  <c r="R924" i="5"/>
  <c r="J924" i="5"/>
  <c r="I924" i="5"/>
  <c r="R925" i="5"/>
  <c r="X925" i="5"/>
  <c r="F925" i="5"/>
  <c r="H925" i="5"/>
  <c r="I925" i="5"/>
  <c r="J925" i="5"/>
  <c r="X926" i="5"/>
  <c r="I926" i="5"/>
  <c r="J926" i="5"/>
  <c r="F926" i="5"/>
  <c r="R926" i="5"/>
  <c r="H926" i="5"/>
  <c r="R929" i="5"/>
  <c r="H929" i="5"/>
  <c r="J929" i="5"/>
  <c r="I929" i="5"/>
  <c r="X929" i="5"/>
  <c r="F929" i="5"/>
  <c r="H933" i="5"/>
  <c r="X933" i="5"/>
  <c r="R933" i="5"/>
  <c r="I933" i="5"/>
  <c r="J933" i="5"/>
  <c r="F933" i="5"/>
  <c r="F934" i="5"/>
  <c r="X934" i="5"/>
  <c r="H934" i="5"/>
  <c r="J934" i="5"/>
  <c r="R934" i="5"/>
  <c r="I934" i="5"/>
  <c r="X935" i="5"/>
  <c r="J935" i="5"/>
  <c r="I935" i="5"/>
  <c r="R935" i="5"/>
  <c r="F935" i="5"/>
  <c r="H935" i="5"/>
  <c r="I936" i="5"/>
  <c r="J936" i="5"/>
  <c r="F936" i="5"/>
  <c r="H936" i="5"/>
  <c r="R936" i="5"/>
  <c r="X936" i="5"/>
  <c r="X937" i="5"/>
  <c r="H937" i="5"/>
  <c r="J937" i="5"/>
  <c r="R937" i="5"/>
  <c r="F937" i="5"/>
  <c r="I937" i="5"/>
  <c r="X938" i="5"/>
  <c r="R938" i="5"/>
  <c r="I938" i="5"/>
  <c r="F938" i="5"/>
  <c r="H938" i="5"/>
  <c r="J938" i="5"/>
  <c r="R939" i="5"/>
  <c r="I939" i="5"/>
  <c r="J939" i="5"/>
  <c r="H939" i="5"/>
  <c r="F939" i="5"/>
  <c r="X939" i="5"/>
  <c r="J940" i="5"/>
  <c r="H940" i="5"/>
  <c r="I940" i="5"/>
  <c r="R940" i="5"/>
  <c r="X940" i="5"/>
  <c r="F940" i="5"/>
  <c r="H941" i="5"/>
  <c r="F941" i="5"/>
  <c r="I941" i="5"/>
  <c r="J941" i="5"/>
  <c r="R941" i="5"/>
  <c r="X941" i="5"/>
  <c r="I943" i="5"/>
  <c r="R943" i="5"/>
  <c r="X943" i="5"/>
  <c r="X944" i="5"/>
  <c r="H944" i="5"/>
  <c r="F944" i="5"/>
  <c r="I944" i="5"/>
  <c r="R944" i="5"/>
  <c r="J944" i="5"/>
  <c r="I945" i="5"/>
  <c r="X945" i="5"/>
  <c r="H945" i="5"/>
  <c r="F945" i="5"/>
  <c r="J945" i="5"/>
  <c r="R945" i="5"/>
  <c r="F946" i="5"/>
  <c r="H946" i="5"/>
  <c r="R946" i="5"/>
  <c r="I946" i="5"/>
  <c r="J946" i="5"/>
  <c r="X946" i="5"/>
  <c r="F947" i="5"/>
  <c r="I947" i="5"/>
  <c r="R947" i="5"/>
  <c r="J947" i="5"/>
  <c r="H947" i="5"/>
  <c r="H948" i="5"/>
  <c r="R948" i="5"/>
  <c r="X948" i="5"/>
  <c r="F948" i="5"/>
  <c r="J948" i="5"/>
  <c r="I948" i="5"/>
  <c r="R949" i="5"/>
  <c r="F949" i="5"/>
  <c r="H949" i="5"/>
  <c r="J949" i="5"/>
  <c r="I949" i="5"/>
  <c r="X949" i="5"/>
  <c r="I950" i="5"/>
  <c r="X950" i="5"/>
  <c r="F950" i="5"/>
  <c r="H950" i="5"/>
  <c r="J950" i="5"/>
  <c r="R950" i="5"/>
  <c r="R951" i="5"/>
  <c r="J951" i="5"/>
  <c r="X951" i="5"/>
  <c r="H951" i="5"/>
  <c r="F951" i="5"/>
  <c r="I951" i="5"/>
  <c r="R953" i="5"/>
  <c r="X953" i="5"/>
  <c r="I953" i="5"/>
  <c r="H953" i="5"/>
  <c r="F953" i="5"/>
  <c r="J953" i="5"/>
  <c r="H954" i="5"/>
  <c r="F954" i="5"/>
  <c r="I954" i="5"/>
  <c r="X954" i="5"/>
  <c r="R954" i="5"/>
  <c r="J954" i="5"/>
  <c r="H955" i="5"/>
  <c r="J955" i="5"/>
  <c r="I955" i="5"/>
  <c r="R955" i="5"/>
  <c r="X955" i="5"/>
  <c r="F955" i="5"/>
  <c r="R957" i="5"/>
  <c r="J957" i="5"/>
  <c r="X957" i="5"/>
  <c r="F957" i="5"/>
  <c r="I957" i="5"/>
  <c r="H957" i="5"/>
  <c r="J958" i="5"/>
  <c r="H958" i="5"/>
  <c r="R958" i="5"/>
  <c r="X958" i="5"/>
  <c r="F958" i="5"/>
  <c r="I958" i="5"/>
  <c r="F959" i="5"/>
  <c r="X959" i="5"/>
  <c r="J959" i="5"/>
  <c r="R959" i="5"/>
  <c r="I959" i="5"/>
  <c r="H959" i="5"/>
  <c r="X961" i="5"/>
  <c r="R961" i="5"/>
  <c r="I961" i="5"/>
  <c r="F961" i="5"/>
  <c r="H961" i="5"/>
  <c r="J961" i="5"/>
  <c r="I962" i="5"/>
  <c r="J962" i="5"/>
  <c r="R962" i="5"/>
  <c r="X962" i="5"/>
  <c r="F962" i="5"/>
  <c r="H962" i="5"/>
  <c r="X963" i="5"/>
  <c r="H963" i="5"/>
  <c r="F963" i="5"/>
  <c r="J963" i="5"/>
  <c r="I963" i="5"/>
  <c r="R963" i="5"/>
  <c r="R965" i="5"/>
  <c r="F965" i="5"/>
  <c r="H965" i="5"/>
  <c r="I965" i="5"/>
  <c r="J965" i="5"/>
  <c r="X965" i="5"/>
  <c r="X966" i="5"/>
  <c r="R966" i="5"/>
  <c r="J966" i="5"/>
  <c r="I966" i="5"/>
  <c r="F966" i="5"/>
  <c r="H966" i="5"/>
  <c r="H967" i="5"/>
  <c r="X967" i="5"/>
  <c r="J967" i="5"/>
  <c r="F969" i="5"/>
  <c r="J969" i="5"/>
  <c r="H969" i="5"/>
  <c r="X969" i="5"/>
  <c r="R969" i="5"/>
  <c r="I969" i="5"/>
  <c r="J971" i="5"/>
  <c r="X971" i="5"/>
  <c r="J973" i="5"/>
  <c r="F973" i="5"/>
  <c r="R973" i="5"/>
  <c r="I973" i="5"/>
  <c r="H973" i="5"/>
  <c r="X973" i="5"/>
  <c r="X974" i="5"/>
  <c r="H974" i="5"/>
  <c r="R975" i="5"/>
  <c r="F975" i="5"/>
  <c r="H975" i="5"/>
  <c r="X975" i="5"/>
  <c r="J975" i="5"/>
  <c r="I975" i="5"/>
  <c r="H977" i="5"/>
  <c r="I977" i="5"/>
  <c r="X977" i="5"/>
  <c r="F977" i="5"/>
  <c r="R977" i="5"/>
  <c r="J977" i="5"/>
  <c r="F978" i="5"/>
  <c r="H978" i="5"/>
  <c r="X978" i="5"/>
  <c r="J978" i="5"/>
  <c r="I978" i="5"/>
  <c r="R978" i="5"/>
  <c r="I981" i="5"/>
  <c r="F981" i="5"/>
  <c r="H981" i="5"/>
  <c r="J981" i="5"/>
  <c r="X981" i="5"/>
  <c r="R981" i="5"/>
  <c r="X982" i="5"/>
  <c r="R982" i="5"/>
  <c r="J986" i="5"/>
  <c r="I986" i="5"/>
  <c r="H986" i="5"/>
  <c r="F986" i="5"/>
  <c r="R986" i="5"/>
  <c r="J990" i="5"/>
  <c r="X990" i="5"/>
  <c r="I990" i="5"/>
  <c r="H990" i="5"/>
  <c r="F990" i="5"/>
  <c r="R990" i="5"/>
  <c r="I991" i="5"/>
  <c r="X991" i="5"/>
  <c r="J991" i="5"/>
  <c r="H991" i="5"/>
  <c r="F991" i="5"/>
  <c r="R991" i="5"/>
  <c r="R993" i="5"/>
  <c r="I993" i="5"/>
  <c r="J993" i="5"/>
  <c r="X993" i="5"/>
  <c r="F993" i="5"/>
  <c r="H993" i="5"/>
  <c r="F994" i="5"/>
  <c r="J994" i="5"/>
  <c r="I994" i="5"/>
  <c r="H994" i="5"/>
  <c r="R994" i="5"/>
  <c r="X994" i="5"/>
  <c r="X995" i="5"/>
  <c r="I995" i="5"/>
  <c r="R995" i="5"/>
  <c r="F995" i="5"/>
  <c r="H995" i="5"/>
  <c r="J995" i="5"/>
  <c r="R997" i="5"/>
  <c r="I997" i="5"/>
  <c r="F997" i="5"/>
  <c r="H997" i="5"/>
  <c r="X997" i="5"/>
  <c r="J997" i="5"/>
  <c r="F998" i="5"/>
  <c r="J998" i="5"/>
  <c r="R998" i="5"/>
  <c r="I998" i="5"/>
  <c r="X998" i="5"/>
  <c r="H998" i="5"/>
  <c r="I999" i="5"/>
  <c r="X999" i="5"/>
  <c r="F999" i="5"/>
  <c r="H999" i="5"/>
  <c r="J999" i="5"/>
  <c r="R999" i="5"/>
  <c r="I1000" i="5"/>
  <c r="X1000" i="5"/>
  <c r="H1000" i="5"/>
  <c r="R1000" i="5"/>
  <c r="F1000" i="5"/>
  <c r="J1000" i="5"/>
  <c r="X1001" i="5"/>
  <c r="J1001" i="5"/>
  <c r="I1001" i="5"/>
  <c r="H1001" i="5"/>
  <c r="R1001" i="5"/>
  <c r="F1001" i="5"/>
  <c r="F1002" i="5"/>
  <c r="I1002" i="5"/>
  <c r="J1002" i="5"/>
  <c r="R1002" i="5"/>
  <c r="H1002" i="5"/>
  <c r="X1002" i="5"/>
  <c r="J1005" i="5"/>
  <c r="H1005" i="5"/>
  <c r="F1005" i="5"/>
  <c r="R1005" i="5"/>
  <c r="X1005" i="5"/>
  <c r="I1005" i="5"/>
  <c r="F1006" i="5"/>
  <c r="J1006" i="5"/>
  <c r="X1006" i="5"/>
  <c r="H1006" i="5"/>
  <c r="I1006" i="5"/>
  <c r="R1006" i="5"/>
  <c r="I1007" i="5"/>
  <c r="X1007" i="5"/>
  <c r="R1007" i="5"/>
  <c r="H1009" i="5"/>
  <c r="I1009" i="5"/>
  <c r="J1009" i="5"/>
  <c r="R1009" i="5"/>
  <c r="F1009" i="5"/>
  <c r="X1009" i="5"/>
  <c r="J1010" i="5"/>
  <c r="I1010" i="5"/>
  <c r="H1010" i="5"/>
  <c r="F1010" i="5"/>
  <c r="X1010" i="5"/>
  <c r="R1010" i="5"/>
  <c r="J1011" i="5"/>
  <c r="X1011" i="5"/>
  <c r="H1011" i="5"/>
  <c r="I1011" i="5"/>
  <c r="R1011" i="5"/>
  <c r="F1011" i="5"/>
  <c r="F1013" i="5"/>
  <c r="R1013" i="5"/>
  <c r="I1013" i="5"/>
  <c r="H1013" i="5"/>
  <c r="J1013" i="5"/>
  <c r="X1013" i="5"/>
  <c r="F1014" i="5"/>
  <c r="H1014" i="5"/>
  <c r="I1014" i="5"/>
  <c r="J1014" i="5"/>
  <c r="R1014" i="5"/>
  <c r="X1014" i="5"/>
  <c r="B34" i="4"/>
  <c r="A21" i="6"/>
  <c r="A16" i="6"/>
  <c r="D6" i="6"/>
  <c r="C6" i="6"/>
  <c r="B57" i="4"/>
  <c r="A40" i="6"/>
  <c r="A25" i="6"/>
  <c r="B63" i="4"/>
  <c r="A45" i="6"/>
  <c r="B69" i="4"/>
  <c r="A50" i="6"/>
  <c r="B51" i="4"/>
  <c r="A35" i="6"/>
  <c r="B56" i="4"/>
  <c r="A39" i="6"/>
  <c r="B50" i="4"/>
  <c r="A34" i="6"/>
  <c r="B62" i="4"/>
  <c r="A44" i="6"/>
  <c r="B68" i="4"/>
  <c r="A49" i="6"/>
  <c r="A24" i="6"/>
  <c r="G31" i="4"/>
  <c r="G61" i="4"/>
  <c r="G49" i="4"/>
  <c r="G43" i="4"/>
  <c r="G37" i="4"/>
  <c r="G67" i="4"/>
  <c r="G74" i="4"/>
  <c r="G55" i="4"/>
  <c r="B64" i="6"/>
  <c r="H64" i="6"/>
  <c r="A17" i="6"/>
  <c r="B35" i="4"/>
  <c r="A22" i="6"/>
  <c r="D31" i="4"/>
  <c r="D55" i="4"/>
  <c r="D67" i="4"/>
  <c r="D49" i="4"/>
  <c r="D61" i="4"/>
  <c r="D37" i="4"/>
  <c r="D74" i="4"/>
  <c r="D43" i="4"/>
  <c r="X209" i="5"/>
  <c r="J209" i="5"/>
  <c r="R209" i="5"/>
  <c r="F209" i="5"/>
  <c r="H209" i="5"/>
  <c r="I209" i="5"/>
  <c r="G68" i="6"/>
  <c r="H68" i="6"/>
  <c r="G1040" i="5"/>
  <c r="J1040" i="5"/>
  <c r="I1040" i="5"/>
  <c r="R1040" i="5"/>
  <c r="F1040" i="5"/>
  <c r="H1040" i="5"/>
  <c r="G1068" i="5"/>
  <c r="I1068" i="5"/>
  <c r="J1068" i="5"/>
  <c r="R1068" i="5"/>
  <c r="F1068" i="5"/>
  <c r="H1068" i="5"/>
  <c r="X1068" i="5"/>
  <c r="G1104" i="5"/>
  <c r="J1104" i="5"/>
  <c r="I1104" i="5"/>
  <c r="R1104" i="5"/>
  <c r="F1104" i="5"/>
  <c r="H1104" i="5"/>
  <c r="X1104" i="5"/>
  <c r="G1144" i="5"/>
  <c r="F1144" i="5"/>
  <c r="H1144" i="5"/>
  <c r="J1144" i="5"/>
  <c r="R1144" i="5"/>
  <c r="I1144" i="5"/>
  <c r="X1144" i="5"/>
  <c r="G1168" i="5"/>
  <c r="F1168" i="5"/>
  <c r="H1168" i="5"/>
  <c r="R1168" i="5"/>
  <c r="I1168" i="5"/>
  <c r="J1168" i="5"/>
  <c r="X1168" i="5"/>
  <c r="G1170" i="5"/>
  <c r="R1170" i="5"/>
  <c r="H1170" i="5"/>
  <c r="I1170" i="5"/>
  <c r="J1170" i="5"/>
  <c r="F1170" i="5"/>
  <c r="X1170" i="5"/>
  <c r="G1188" i="5"/>
  <c r="R1188" i="5"/>
  <c r="F1188" i="5"/>
  <c r="H1188" i="5"/>
  <c r="I1188" i="5"/>
  <c r="J1188" i="5"/>
  <c r="X1188" i="5"/>
  <c r="G1189" i="5"/>
  <c r="I1189" i="5"/>
  <c r="J1189" i="5"/>
  <c r="R1189" i="5"/>
  <c r="F1189" i="5"/>
  <c r="H1189" i="5"/>
  <c r="X1189" i="5"/>
  <c r="G1258" i="5"/>
  <c r="H1258" i="5"/>
  <c r="I1258" i="5"/>
  <c r="J1258" i="5"/>
  <c r="R1258" i="5"/>
  <c r="F1258" i="5"/>
  <c r="X1258" i="5"/>
  <c r="G1345" i="5"/>
  <c r="J1345" i="5"/>
  <c r="R1345" i="5"/>
  <c r="F1345" i="5"/>
  <c r="H1345" i="5"/>
  <c r="I1345" i="5"/>
  <c r="X1345" i="5"/>
  <c r="G1383" i="5"/>
  <c r="F1383" i="5"/>
  <c r="J1383" i="5"/>
  <c r="R1383" i="5"/>
  <c r="H1383" i="5"/>
  <c r="I1383" i="5"/>
  <c r="X1383" i="5"/>
  <c r="G1389" i="5"/>
  <c r="J1389" i="5"/>
  <c r="R1389" i="5"/>
  <c r="F1389" i="5"/>
  <c r="H1389" i="5"/>
  <c r="I1389" i="5"/>
  <c r="X1389" i="5"/>
  <c r="G1457" i="5"/>
  <c r="I1457" i="5"/>
  <c r="R1457" i="5"/>
  <c r="F1457" i="5"/>
  <c r="H1457" i="5"/>
  <c r="J1457" i="5"/>
  <c r="X1457" i="5"/>
  <c r="G1467" i="5"/>
  <c r="I1467" i="5"/>
  <c r="R1467" i="5"/>
  <c r="F1467" i="5"/>
  <c r="H1467" i="5"/>
  <c r="J1467" i="5"/>
  <c r="X1467" i="5"/>
  <c r="G1502" i="5"/>
  <c r="F1502" i="5"/>
  <c r="R1502" i="5"/>
  <c r="H1502" i="5"/>
  <c r="I1502" i="5"/>
  <c r="J1502" i="5"/>
  <c r="X1502" i="5"/>
  <c r="G1513" i="5"/>
  <c r="F1513" i="5"/>
  <c r="I1513" i="5"/>
  <c r="H1513" i="5"/>
  <c r="J1513" i="5"/>
  <c r="R1513" i="5"/>
  <c r="X1513" i="5"/>
  <c r="G1537" i="5"/>
  <c r="F1537" i="5"/>
  <c r="H1537" i="5"/>
  <c r="I1537" i="5"/>
  <c r="J1537" i="5"/>
  <c r="R1537" i="5"/>
  <c r="X1537" i="5"/>
  <c r="G1545" i="5"/>
  <c r="F1545" i="5"/>
  <c r="H1545" i="5"/>
  <c r="I1545" i="5"/>
  <c r="J1545" i="5"/>
  <c r="R1545" i="5"/>
  <c r="X1545" i="5"/>
  <c r="G1551" i="5"/>
  <c r="F1551" i="5"/>
  <c r="H1551" i="5"/>
  <c r="I1551" i="5"/>
  <c r="J1551" i="5"/>
  <c r="R1551" i="5"/>
  <c r="X1551" i="5"/>
  <c r="R1600" i="5"/>
  <c r="G1600" i="5"/>
  <c r="J1600" i="5"/>
  <c r="F1600" i="5"/>
  <c r="H1600" i="5"/>
  <c r="I1600" i="5"/>
  <c r="X1600" i="5"/>
  <c r="I1665" i="5"/>
  <c r="H1665" i="5"/>
  <c r="G1665" i="5"/>
  <c r="F1665" i="5"/>
  <c r="J1665" i="5"/>
  <c r="R1665" i="5"/>
  <c r="X1665" i="5"/>
  <c r="G1685" i="5"/>
  <c r="R1685" i="5"/>
  <c r="J1685" i="5"/>
  <c r="H1685" i="5"/>
  <c r="F1685" i="5"/>
  <c r="I1685" i="5"/>
  <c r="X1685" i="5"/>
  <c r="G1709" i="5"/>
  <c r="F1709" i="5"/>
  <c r="R1709" i="5"/>
  <c r="J1709" i="5"/>
  <c r="I1709" i="5"/>
  <c r="H1709" i="5"/>
  <c r="X1709" i="5"/>
  <c r="G1717" i="5"/>
  <c r="F1717" i="5"/>
  <c r="R1717" i="5"/>
  <c r="J1717" i="5"/>
  <c r="I1717" i="5"/>
  <c r="H1717" i="5"/>
  <c r="X1717" i="5"/>
  <c r="G2053" i="5"/>
  <c r="R2053" i="5"/>
  <c r="J2053" i="5"/>
  <c r="I2053" i="5"/>
  <c r="H2053" i="5"/>
  <c r="F2053" i="5"/>
  <c r="X2053" i="5"/>
  <c r="G2072" i="5"/>
  <c r="H2072" i="5"/>
  <c r="I2072" i="5"/>
  <c r="J2072" i="5"/>
  <c r="R2072" i="5"/>
  <c r="F2072" i="5"/>
  <c r="X2072" i="5"/>
  <c r="G2075" i="5"/>
  <c r="F2075" i="5"/>
  <c r="J2075" i="5"/>
  <c r="R2075" i="5"/>
  <c r="H2075" i="5"/>
  <c r="I2075" i="5"/>
  <c r="X2075" i="5"/>
  <c r="I2131" i="5"/>
  <c r="F2131" i="5"/>
  <c r="J2131" i="5"/>
  <c r="H2131" i="5"/>
  <c r="G2131" i="5"/>
  <c r="R2131" i="5"/>
  <c r="X2131" i="5"/>
  <c r="H2252" i="5"/>
  <c r="G2252" i="5"/>
  <c r="I2252" i="5"/>
  <c r="J2252" i="5"/>
  <c r="R2252" i="5"/>
  <c r="F2252" i="5"/>
  <c r="X2252" i="5"/>
  <c r="H2256" i="5"/>
  <c r="G2256" i="5"/>
  <c r="I2256" i="5"/>
  <c r="J2256" i="5"/>
  <c r="R2256" i="5"/>
  <c r="F2256" i="5"/>
  <c r="X2256" i="5"/>
  <c r="R2273" i="5"/>
  <c r="G2273" i="5"/>
  <c r="F2273" i="5"/>
  <c r="J2273" i="5"/>
  <c r="H2273" i="5"/>
  <c r="I2273" i="5"/>
  <c r="X2273" i="5"/>
  <c r="G2280" i="5"/>
  <c r="H2280" i="5"/>
  <c r="J2280" i="5"/>
  <c r="R2280" i="5"/>
  <c r="F2280" i="5"/>
  <c r="I2280" i="5"/>
  <c r="X2280" i="5"/>
  <c r="G2282" i="5"/>
  <c r="F2282" i="5"/>
  <c r="R2282" i="5"/>
  <c r="H2282" i="5"/>
  <c r="J2282" i="5"/>
  <c r="I2282" i="5"/>
  <c r="X2282" i="5"/>
  <c r="F2283" i="5"/>
  <c r="G2283" i="5"/>
  <c r="I2283" i="5"/>
  <c r="R2283" i="5"/>
  <c r="J2283" i="5"/>
  <c r="H2283" i="5"/>
  <c r="X2283" i="5"/>
  <c r="R2289" i="5"/>
  <c r="G2289" i="5"/>
  <c r="H2289" i="5"/>
  <c r="F2289" i="5"/>
  <c r="I2289" i="5"/>
  <c r="J2289" i="5"/>
  <c r="X2289" i="5"/>
  <c r="I2290" i="5"/>
  <c r="R2290" i="5"/>
  <c r="G2290" i="5"/>
  <c r="H2290" i="5"/>
  <c r="F2290" i="5"/>
  <c r="J2290" i="5"/>
  <c r="X2290" i="5"/>
  <c r="H2292" i="5"/>
  <c r="J2292" i="5"/>
  <c r="F2292" i="5"/>
  <c r="I2292" i="5"/>
  <c r="G2292" i="5"/>
  <c r="R2292" i="5"/>
  <c r="X2292" i="5"/>
  <c r="G2297" i="5"/>
  <c r="F2297" i="5"/>
  <c r="H2297" i="5"/>
  <c r="J2297" i="5"/>
  <c r="I2297" i="5"/>
  <c r="R2297" i="5"/>
  <c r="X2297" i="5"/>
  <c r="F2298" i="5"/>
  <c r="R2298" i="5"/>
  <c r="G2298" i="5"/>
  <c r="I2298" i="5"/>
  <c r="H2298" i="5"/>
  <c r="J2298" i="5"/>
  <c r="X2298" i="5"/>
  <c r="G2310" i="5"/>
  <c r="J2310" i="5"/>
  <c r="F2310" i="5"/>
  <c r="I2310" i="5"/>
  <c r="R2310" i="5"/>
  <c r="H2310" i="5"/>
  <c r="X2310" i="5"/>
  <c r="I2317" i="5"/>
  <c r="R2317" i="5"/>
  <c r="G2317" i="5"/>
  <c r="H2317" i="5"/>
  <c r="J2317" i="5"/>
  <c r="F2317" i="5"/>
  <c r="X2317" i="5"/>
  <c r="R2319" i="5"/>
  <c r="I2319" i="5"/>
  <c r="H2319" i="5"/>
  <c r="F2319" i="5"/>
  <c r="G2319" i="5"/>
  <c r="J2319" i="5"/>
  <c r="X2319" i="5"/>
  <c r="F2321" i="5"/>
  <c r="G2321" i="5"/>
  <c r="H2321" i="5"/>
  <c r="I2321" i="5"/>
  <c r="J2321" i="5"/>
  <c r="R2321" i="5"/>
  <c r="X2321" i="5"/>
  <c r="F2325" i="5"/>
  <c r="H2325" i="5"/>
  <c r="G2325" i="5"/>
  <c r="I2325" i="5"/>
  <c r="J2325" i="5"/>
  <c r="R2325" i="5"/>
  <c r="X2325" i="5"/>
  <c r="F2329" i="5"/>
  <c r="G2329" i="5"/>
  <c r="H2329" i="5"/>
  <c r="I2329" i="5"/>
  <c r="J2329" i="5"/>
  <c r="R2329" i="5"/>
  <c r="X2329" i="5"/>
  <c r="G2333" i="5"/>
  <c r="H2333" i="5"/>
  <c r="F2333" i="5"/>
  <c r="I2333" i="5"/>
  <c r="J2333" i="5"/>
  <c r="R2333" i="5"/>
  <c r="X2333" i="5"/>
  <c r="G2337" i="5"/>
  <c r="H2337" i="5"/>
  <c r="I2337" i="5"/>
  <c r="J2337" i="5"/>
  <c r="R2337" i="5"/>
  <c r="F2337" i="5"/>
  <c r="X2337" i="5"/>
  <c r="G2341" i="5"/>
  <c r="H2341" i="5"/>
  <c r="F2341" i="5"/>
  <c r="I2341" i="5"/>
  <c r="J2341" i="5"/>
  <c r="R2341" i="5"/>
  <c r="X2341" i="5"/>
  <c r="G2349" i="5"/>
  <c r="F2349" i="5"/>
  <c r="H2349" i="5"/>
  <c r="I2349" i="5"/>
  <c r="J2349" i="5"/>
  <c r="R2349" i="5"/>
  <c r="X2349" i="5"/>
  <c r="R2355" i="5"/>
  <c r="J2355" i="5"/>
  <c r="H2355" i="5"/>
  <c r="G2355" i="5"/>
  <c r="I2355" i="5"/>
  <c r="F2355" i="5"/>
  <c r="X2355" i="5"/>
  <c r="R2363" i="5"/>
  <c r="F2363" i="5"/>
  <c r="H2363" i="5"/>
  <c r="J2363" i="5"/>
  <c r="G2363" i="5"/>
  <c r="I2363" i="5"/>
  <c r="X2363" i="5"/>
  <c r="G2371" i="5"/>
  <c r="F2371" i="5"/>
  <c r="H2371" i="5"/>
  <c r="I2371" i="5"/>
  <c r="R2371" i="5"/>
  <c r="J2371" i="5"/>
  <c r="X2371" i="5"/>
  <c r="G2379" i="5"/>
  <c r="F2379" i="5"/>
  <c r="H2379" i="5"/>
  <c r="I2379" i="5"/>
  <c r="R2379" i="5"/>
  <c r="J2379" i="5"/>
  <c r="X2379" i="5"/>
  <c r="J2381" i="5"/>
  <c r="G2381" i="5"/>
  <c r="R2381" i="5"/>
  <c r="I2381" i="5"/>
  <c r="F2381" i="5"/>
  <c r="H2381" i="5"/>
  <c r="X2381" i="5"/>
  <c r="G2388" i="5"/>
  <c r="F2388" i="5"/>
  <c r="R2388" i="5"/>
  <c r="H2388" i="5"/>
  <c r="I2388" i="5"/>
  <c r="J2388" i="5"/>
  <c r="X2388" i="5"/>
  <c r="G2389" i="5"/>
  <c r="F2389" i="5"/>
  <c r="H2389" i="5"/>
  <c r="I2389" i="5"/>
  <c r="R2389" i="5"/>
  <c r="J2389" i="5"/>
  <c r="X2389" i="5"/>
  <c r="H2393" i="5"/>
  <c r="F2393" i="5"/>
  <c r="J2393" i="5"/>
  <c r="I2393" i="5"/>
  <c r="G2393" i="5"/>
  <c r="R2393" i="5"/>
  <c r="X2393" i="5"/>
  <c r="R2395" i="5"/>
  <c r="G2395" i="5"/>
  <c r="F2395" i="5"/>
  <c r="J2395" i="5"/>
  <c r="H2395" i="5"/>
  <c r="I2395" i="5"/>
  <c r="X2395" i="5"/>
  <c r="G2401" i="5"/>
  <c r="F2401" i="5"/>
  <c r="H2401" i="5"/>
  <c r="I2401" i="5"/>
  <c r="J2401" i="5"/>
  <c r="R2401" i="5"/>
  <c r="X2401" i="5"/>
  <c r="F2402" i="5"/>
  <c r="R2402" i="5"/>
  <c r="J2402" i="5"/>
  <c r="G2402" i="5"/>
  <c r="H2402" i="5"/>
  <c r="I2402" i="5"/>
  <c r="X2402" i="5"/>
  <c r="J2405" i="5"/>
  <c r="R2405" i="5"/>
  <c r="G2405" i="5"/>
  <c r="H2405" i="5"/>
  <c r="F2405" i="5"/>
  <c r="I2405" i="5"/>
  <c r="X2405" i="5"/>
  <c r="H2406" i="5"/>
  <c r="J2406" i="5"/>
  <c r="F2406" i="5"/>
  <c r="G2406" i="5"/>
  <c r="R2406" i="5"/>
  <c r="I2406" i="5"/>
  <c r="X2406" i="5"/>
  <c r="J2409" i="5"/>
  <c r="G2409" i="5"/>
  <c r="R2409" i="5"/>
  <c r="I2409" i="5"/>
  <c r="H2409" i="5"/>
  <c r="F2409" i="5"/>
  <c r="X2409" i="5"/>
  <c r="G2413" i="5"/>
  <c r="F2413" i="5"/>
  <c r="I2413" i="5"/>
  <c r="J2413" i="5"/>
  <c r="R2413" i="5"/>
  <c r="H2413" i="5"/>
  <c r="X2413" i="5"/>
  <c r="F2417" i="5"/>
  <c r="G2417" i="5"/>
  <c r="R2417" i="5"/>
  <c r="I2417" i="5"/>
  <c r="J2417" i="5"/>
  <c r="H2417" i="5"/>
  <c r="X2417" i="5"/>
  <c r="G2418" i="5"/>
  <c r="R2418" i="5"/>
  <c r="J2418" i="5"/>
  <c r="H2418" i="5"/>
  <c r="F2418" i="5"/>
  <c r="I2418" i="5"/>
  <c r="X2418" i="5"/>
  <c r="G2421" i="5"/>
  <c r="F2421" i="5"/>
  <c r="H2421" i="5"/>
  <c r="I2421" i="5"/>
  <c r="J2421" i="5"/>
  <c r="R2421" i="5"/>
  <c r="X2421" i="5"/>
  <c r="J2422" i="5"/>
  <c r="H2422" i="5"/>
  <c r="R2422" i="5"/>
  <c r="I2422" i="5"/>
  <c r="F2422" i="5"/>
  <c r="G2422" i="5"/>
  <c r="X2422" i="5"/>
  <c r="F2429" i="5"/>
  <c r="H2429" i="5"/>
  <c r="G2429" i="5"/>
  <c r="I2429" i="5"/>
  <c r="J2429" i="5"/>
  <c r="R2429" i="5"/>
  <c r="X2429" i="5"/>
  <c r="I2434" i="5"/>
  <c r="F2434" i="5"/>
  <c r="H2434" i="5"/>
  <c r="G2434" i="5"/>
  <c r="R2434" i="5"/>
  <c r="J2434" i="5"/>
  <c r="X2434" i="5"/>
  <c r="G2435" i="5"/>
  <c r="J2435" i="5"/>
  <c r="R2435" i="5"/>
  <c r="F2435" i="5"/>
  <c r="I2435" i="5"/>
  <c r="H2435" i="5"/>
  <c r="X2435" i="5"/>
  <c r="G2439" i="5"/>
  <c r="J2439" i="5"/>
  <c r="H2439" i="5"/>
  <c r="I2439" i="5"/>
  <c r="R2439" i="5"/>
  <c r="F2439" i="5"/>
  <c r="X2439" i="5"/>
  <c r="I2440" i="5"/>
  <c r="J2440" i="5"/>
  <c r="H2440" i="5"/>
  <c r="F2440" i="5"/>
  <c r="G2440" i="5"/>
  <c r="R2440" i="5"/>
  <c r="X2440" i="5"/>
  <c r="J2450" i="5"/>
  <c r="G2450" i="5"/>
  <c r="F2450" i="5"/>
  <c r="R2450" i="5"/>
  <c r="I2450" i="5"/>
  <c r="H2450" i="5"/>
  <c r="X2450" i="5"/>
  <c r="G2456" i="5"/>
  <c r="F2456" i="5"/>
  <c r="H2456" i="5"/>
  <c r="R2456" i="5"/>
  <c r="I2456" i="5"/>
  <c r="J2456" i="5"/>
  <c r="X2456" i="5"/>
  <c r="F2463" i="5"/>
  <c r="R2463" i="5"/>
  <c r="H2463" i="5"/>
  <c r="G2463" i="5"/>
  <c r="J2463" i="5"/>
  <c r="I2463" i="5"/>
  <c r="X2463" i="5"/>
  <c r="J2465" i="5"/>
  <c r="G2465" i="5"/>
  <c r="F2465" i="5"/>
  <c r="H2465" i="5"/>
  <c r="I2465" i="5"/>
  <c r="R2465" i="5"/>
  <c r="X2465" i="5"/>
  <c r="H2470" i="5"/>
  <c r="J2470" i="5"/>
  <c r="I2470" i="5"/>
  <c r="G2470" i="5"/>
  <c r="F2470" i="5"/>
  <c r="R2470" i="5"/>
  <c r="X2470" i="5"/>
  <c r="G2476" i="5"/>
  <c r="F2476" i="5"/>
  <c r="H2476" i="5"/>
  <c r="R2476" i="5"/>
  <c r="I2476" i="5"/>
  <c r="J2476" i="5"/>
  <c r="X2476" i="5"/>
  <c r="H2480" i="5"/>
  <c r="I2480" i="5"/>
  <c r="F2480" i="5"/>
  <c r="G2480" i="5"/>
  <c r="J2480" i="5"/>
  <c r="R2480" i="5"/>
  <c r="X2480" i="5"/>
  <c r="G65" i="6"/>
  <c r="H65" i="6"/>
  <c r="G67" i="6"/>
  <c r="H67" i="6"/>
  <c r="G66" i="6"/>
  <c r="H66" i="6"/>
  <c r="C64" i="6"/>
  <c r="D64" i="6"/>
  <c r="D68" i="6"/>
  <c r="C68" i="6"/>
  <c r="H69" i="6"/>
  <c r="H70" i="6"/>
  <c r="D2" i="6"/>
  <c r="X1040" i="5"/>
  <c r="D65" i="6"/>
  <c r="C65" i="6"/>
  <c r="D67" i="6"/>
  <c r="C67" i="6"/>
  <c r="D66" i="6"/>
  <c r="C6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<sst xmlns="http://schemas.openxmlformats.org/spreadsheetml/2006/main" count="24608" uniqueCount="16131">
  <si>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</si>
  <si>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</si>
  <si>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</si>
  <si>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</si>
  <si>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</si>
  <si>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</si>
  <si>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</si>
  <si>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</si>
  <si>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</si>
  <si>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</si>
  <si>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</si>
  <si>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</si>
  <si>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</si>
  <si>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</si>
  <si>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</si>
  <si>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</si>
  <si>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</si>
  <si>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</si>
  <si>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</si>
  <si>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</si>
  <si>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</si>
  <si>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</si>
  <si>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</si>
  <si>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</si>
  <si>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</si>
  <si>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</si>
  <si>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</si>
  <si>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</si>
  <si>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</si>
  <si>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</si>
  <si>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</si>
  <si>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</si>
  <si>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</si>
  <si>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</si>
  <si>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</si>
  <si>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</si>
  <si>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</si>
  <si>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</si>
  <si>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</si>
  <si>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</si>
  <si>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</si>
  <si>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</si>
  <si>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</si>
  <si>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</si>
  <si>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</si>
  <si>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</si>
  <si>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</si>
  <si>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</si>
  <si>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</si>
  <si>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</si>
  <si>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</si>
  <si>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</si>
  <si>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</si>
  <si>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</si>
  <si>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</si>
  <si>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</si>
  <si>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</si>
  <si>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</si>
  <si>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</si>
  <si>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</si>
  <si>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</si>
  <si>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</si>
  <si>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</si>
  <si>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</si>
  <si>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</si>
  <si>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</si>
  <si>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</si>
  <si>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</si>
  <si>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</si>
  <si>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</si>
  <si>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</si>
  <si>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</si>
  <si>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</si>
  <si>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</si>
  <si>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</si>
  <si>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</si>
  <si>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</si>
  <si>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</si>
  <si>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</si>
  <si>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</si>
  <si>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</si>
  <si>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</si>
  <si>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</si>
  <si>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</si>
  <si>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</si>
  <si>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</si>
  <si>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</si>
  <si>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</si>
  <si>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</si>
  <si>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</si>
  <si>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</si>
  <si>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</si>
  <si>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</si>
  <si>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</si>
  <si>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</si>
  <si>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</si>
  <si>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</si>
  <si>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</si>
  <si>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</si>
  <si>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</si>
  <si>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</si>
  <si>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</si>
  <si>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</si>
  <si>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</si>
  <si>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</si>
  <si>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</si>
  <si>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</si>
  <si>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</si>
  <si>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</si>
  <si>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</si>
  <si>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</si>
  <si>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</si>
  <si>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</si>
  <si>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</si>
  <si>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</si>
  <si>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</si>
  <si>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</si>
  <si>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</si>
  <si>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</si>
  <si>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</si>
  <si>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</si>
  <si>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</si>
  <si>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</si>
  <si>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</si>
  <si>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</si>
  <si>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</si>
  <si>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</si>
  <si>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</si>
  <si>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</si>
  <si>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</si>
  <si>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</si>
  <si>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</si>
  <si>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</si>
  <si>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</si>
  <si>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</si>
  <si>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</si>
  <si>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</si>
  <si>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</si>
  <si>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</si>
  <si>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</si>
  <si>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</si>
  <si>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</si>
  <si>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</si>
  <si>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</si>
  <si>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</si>
  <si>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</si>
  <si>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</si>
  <si>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</si>
  <si>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</si>
  <si>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</si>
  <si>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</si>
  <si>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</si>
  <si>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</si>
  <si>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</si>
  <si>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</si>
  <si>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</si>
  <si>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</si>
  <si>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</si>
  <si>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</si>
  <si>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</si>
  <si>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</si>
  <si>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</si>
  <si>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</si>
  <si>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</si>
  <si>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</si>
  <si>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</si>
  <si>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</si>
  <si>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</si>
  <si>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</si>
  <si>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</si>
  <si>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</si>
  <si>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</si>
  <si>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</si>
  <si>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</si>
  <si>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</si>
  <si>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</si>
  <si>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</si>
  <si>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</si>
  <si>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</si>
  <si>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</si>
  <si>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</si>
  <si>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</si>
  <si>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</si>
  <si>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</si>
  <si>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</si>
  <si>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</si>
  <si>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</si>
  <si>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</si>
  <si>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</si>
  <si>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</si>
  <si>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</si>
  <si>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</si>
  <si>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</si>
  <si>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</si>
  <si>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</si>
  <si>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</si>
  <si>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</si>
  <si>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</si>
  <si>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</si>
  <si>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</si>
  <si>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</si>
  <si>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</si>
  <si>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</si>
  <si>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</si>
  <si>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</si>
  <si>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</si>
  <si>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</si>
  <si>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</si>
  <si>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</si>
  <si>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</si>
  <si>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</si>
  <si>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</si>
  <si>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</si>
  <si>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</si>
  <si>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</si>
  <si>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</si>
  <si>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</si>
  <si>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</si>
  <si>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</si>
  <si>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</si>
  <si>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</si>
  <si>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</si>
  <si>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</si>
  <si>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</si>
  <si>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</si>
  <si>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</si>
  <si>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</si>
  <si>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</si>
  <si>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</si>
  <si>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</si>
  <si>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</si>
  <si>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</si>
  <si>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</si>
  <si>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</si>
  <si>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</si>
  <si>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</si>
  <si>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</si>
  <si>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</si>
  <si>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</si>
  <si>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</si>
  <si>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</si>
  <si>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</si>
  <si>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</si>
  <si>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</si>
  <si>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</si>
  <si>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</si>
  <si>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</si>
  <si>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</si>
  <si>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</si>
  <si>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</si>
  <si>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</si>
  <si>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</si>
  <si>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</si>
  <si>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</si>
  <si>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</si>
  <si>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</si>
  <si>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</si>
  <si>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</si>
  <si>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</si>
  <si>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</si>
  <si>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</si>
  <si>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</si>
  <si>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</si>
  <si>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</si>
  <si>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</si>
  <si>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</si>
  <si>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</si>
  <si>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</si>
  <si>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</si>
  <si>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</si>
  <si>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</si>
  <si>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</si>
  <si>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</si>
  <si>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</si>
  <si>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</si>
  <si>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</si>
  <si>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</si>
  <si>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</si>
  <si>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</si>
  <si>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</si>
  <si>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</si>
  <si>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</si>
  <si>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</si>
  <si>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</si>
  <si>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</si>
  <si>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</si>
  <si>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</si>
  <si>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</si>
  <si>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</si>
  <si>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</si>
  <si>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</si>
  <si>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</si>
  <si>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</si>
  <si>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</si>
  <si>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</si>
  <si>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</si>
  <si>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</si>
  <si>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</si>
  <si>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</si>
  <si>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</si>
  <si>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</si>
  <si>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</si>
  <si>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</si>
  <si>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</si>
  <si>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</si>
  <si>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</si>
  <si>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</si>
  <si>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</si>
  <si>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</si>
  <si>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</si>
  <si>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</si>
  <si>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</si>
  <si>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</si>
  <si>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</si>
  <si>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</si>
  <si>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</si>
  <si>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</si>
  <si>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</si>
  <si>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</si>
  <si>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</si>
  <si>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</si>
  <si>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</si>
  <si>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</si>
  <si>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</si>
  <si>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</si>
  <si>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</si>
  <si>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</si>
  <si>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</si>
  <si>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</si>
  <si>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</si>
  <si>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</si>
  <si>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</si>
  <si>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</si>
  <si>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</si>
  <si>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</si>
  <si>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</si>
  <si>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</si>
  <si>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</si>
  <si>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</si>
  <si>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</si>
  <si>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</si>
  <si>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</si>
  <si>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</si>
  <si>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</si>
  <si>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</si>
  <si>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</si>
  <si>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</si>
  <si>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</si>
  <si>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</si>
  <si>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</si>
  <si>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</si>
  <si>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</si>
  <si>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</si>
  <si>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</si>
  <si>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</si>
  <si>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</si>
  <si>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</si>
  <si>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</si>
  <si>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</si>
  <si>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</si>
  <si>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</si>
  <si>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</si>
  <si>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</si>
  <si>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</si>
  <si>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</si>
  <si>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</si>
  <si>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</si>
  <si>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</si>
  <si>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</si>
  <si>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</si>
  <si>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</si>
  <si>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</si>
  <si>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</si>
  <si>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</si>
  <si>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</si>
  <si>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</si>
  <si>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</si>
  <si>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</si>
  <si>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</si>
  <si>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</si>
  <si>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</si>
  <si>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</si>
  <si>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</si>
  <si>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</si>
  <si>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</si>
  <si>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</si>
  <si>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</si>
  <si>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</si>
  <si>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</si>
  <si>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</si>
  <si>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</si>
  <si>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</si>
  <si>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</si>
  <si>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</si>
  <si>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</si>
  <si>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</si>
  <si>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</si>
  <si>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</si>
  <si>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</si>
  <si>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</si>
  <si>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</si>
  <si>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</si>
  <si>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</si>
  <si>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</si>
  <si>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</si>
  <si>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</si>
  <si>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</si>
  <si>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</si>
  <si>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</si>
  <si>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</si>
  <si>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</si>
  <si>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</si>
  <si>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</si>
  <si>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</si>
  <si>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</si>
  <si>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</si>
  <si>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</si>
  <si>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</si>
  <si>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</si>
  <si>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</si>
  <si>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</si>
  <si>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</si>
  <si>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</si>
  <si>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</si>
  <si>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</si>
  <si>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</si>
  <si>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</si>
  <si>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</si>
  <si>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</si>
  <si>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</si>
  <si>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</si>
  <si>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</si>
  <si>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</si>
  <si>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</si>
  <si>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</si>
  <si>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</si>
  <si>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</si>
  <si>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</si>
  <si>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</si>
  <si>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</si>
  <si>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</si>
  <si>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</si>
  <si>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</si>
  <si>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</si>
  <si>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</si>
  <si>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</si>
  <si>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</si>
  <si>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</si>
  <si>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</si>
  <si>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</si>
  <si>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</si>
  <si>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</si>
  <si>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</si>
  <si>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</si>
  <si>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</si>
  <si>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</si>
  <si>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</si>
  <si>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</si>
  <si>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</si>
  <si>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</si>
  <si>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</si>
  <si>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</si>
  <si>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</si>
  <si>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</si>
  <si>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</si>
  <si>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</si>
  <si>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</si>
  <si>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</si>
  <si>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</si>
  <si>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</si>
  <si>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</si>
  <si>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</si>
  <si>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</si>
  <si>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</si>
  <si>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</si>
  <si>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</si>
  <si>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</si>
  <si>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</si>
  <si>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</si>
  <si>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</si>
  <si>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</si>
  <si>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</si>
  <si>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</si>
  <si>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</si>
  <si>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</si>
  <si>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</si>
  <si>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</si>
  <si>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</si>
  <si>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</si>
  <si>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</si>
  <si>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</si>
  <si>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</si>
  <si>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</si>
  <si>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</si>
  <si>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</si>
  <si>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</si>
  <si>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</si>
  <si>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</si>
  <si>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</si>
  <si>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</si>
  <si>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</si>
  <si>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</si>
  <si>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</si>
  <si>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</si>
  <si>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</si>
  <si>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</si>
  <si>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</si>
  <si>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</si>
  <si>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</si>
  <si>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</si>
  <si>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</si>
  <si>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</si>
  <si>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</si>
  <si>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</si>
  <si>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</si>
  <si>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</si>
  <si>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</si>
  <si>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</si>
  <si>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</si>
  <si>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</si>
  <si>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</si>
  <si>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</si>
  <si>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</si>
  <si>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</si>
  <si>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</si>
  <si>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</si>
  <si>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</si>
  <si>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</si>
  <si>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</si>
  <si>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</si>
  <si>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</si>
  <si>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</si>
  <si>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</si>
  <si>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</si>
  <si>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</si>
  <si>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</si>
  <si>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</si>
  <si>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</si>
  <si>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</si>
  <si>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</si>
  <si>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</si>
  <si>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</si>
  <si>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</si>
  <si>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</si>
  <si>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</si>
  <si>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</si>
  <si>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</si>
  <si>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</si>
  <si>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</si>
  <si>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</si>
  <si>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</si>
  <si>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</si>
  <si>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</si>
  <si>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</si>
  <si>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</si>
  <si>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</si>
  <si>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</si>
  <si>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</si>
  <si>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</si>
  <si>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</si>
  <si>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</si>
  <si>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</si>
  <si>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</si>
  <si>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</si>
  <si>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</si>
  <si>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</si>
  <si>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</si>
  <si>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</si>
  <si>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</si>
  <si>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</si>
  <si>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</si>
  <si>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</si>
  <si>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</si>
  <si>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</si>
  <si>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</si>
  <si>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</si>
  <si>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</si>
  <si>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</si>
  <si>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</si>
  <si>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</si>
  <si>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</si>
  <si>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</si>
  <si>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</si>
  <si>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</si>
  <si>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</si>
  <si>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</si>
  <si>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</si>
  <si>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</si>
  <si>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</si>
  <si>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</si>
  <si>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</si>
  <si>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</si>
  <si>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</si>
  <si>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</si>
  <si>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</si>
  <si>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</si>
  <si>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</si>
  <si>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</si>
  <si>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</si>
  <si>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</si>
  <si>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</si>
  <si>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</si>
  <si>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</si>
  <si>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</si>
  <si>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</si>
  <si>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</si>
  <si>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</si>
  <si>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</si>
  <si>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</si>
  <si>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</si>
  <si>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</si>
  <si>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</si>
  <si>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</si>
  <si>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</si>
  <si>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</si>
  <si>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</si>
  <si>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</si>
  <si>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</si>
  <si>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</si>
  <si>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</si>
  <si>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</si>
  <si>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</si>
  <si>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</si>
  <si>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</si>
  <si>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</si>
  <si>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</si>
  <si>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</si>
  <si>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</si>
  <si>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</si>
  <si>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</si>
  <si>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</si>
  <si>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</si>
  <si>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</si>
  <si>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</si>
  <si>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</si>
  <si>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</si>
  <si>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</si>
  <si>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</si>
  <si>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</si>
  <si>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</si>
  <si>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</si>
  <si>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</si>
  <si>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</si>
  <si>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</si>
  <si>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</si>
  <si>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</si>
  <si>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</si>
  <si>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</si>
  <si>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</si>
  <si>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</si>
  <si>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</si>
  <si>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</si>
  <si>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</si>
  <si>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</si>
  <si>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</si>
  <si>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</si>
  <si>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</si>
  <si>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</si>
  <si>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</si>
  <si>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</si>
  <si>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</si>
  <si>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</si>
  <si>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</si>
  <si>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</si>
  <si>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</si>
  <si>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</si>
  <si>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</si>
  <si>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</si>
  <si>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</si>
  <si>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</si>
  <si>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</si>
  <si>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</si>
  <si>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</si>
  <si>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</si>
  <si>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</si>
  <si>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</si>
  <si>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</si>
  <si>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</si>
  <si>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</si>
  <si>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</si>
  <si>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</si>
  <si>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</si>
  <si>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</si>
  <si>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</si>
  <si>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</si>
  <si>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</si>
  <si>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</si>
  <si>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</si>
  <si>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</si>
  <si>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</si>
  <si>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</si>
  <si>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</si>
  <si>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</si>
  <si>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</si>
  <si>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</si>
  <si>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</si>
  <si>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</si>
  <si>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</si>
  <si>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</si>
  <si>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</si>
  <si>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</si>
  <si>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</si>
  <si>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</si>
  <si>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</si>
  <si>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</si>
  <si>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</si>
  <si>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</si>
  <si>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</si>
  <si>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</si>
  <si>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</si>
  <si>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</si>
  <si>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</si>
  <si>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</si>
  <si>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</si>
  <si>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</si>
  <si>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</si>
  <si>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</si>
  <si>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</si>
  <si>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</si>
  <si>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</si>
  <si>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</si>
  <si>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</si>
  <si>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</si>
  <si>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</si>
  <si>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</si>
  <si>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</si>
  <si>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</si>
  <si>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</si>
  <si>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</si>
  <si>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</si>
  <si>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</si>
  <si>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</si>
  <si>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</si>
  <si>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</si>
  <si>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</si>
  <si>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</si>
  <si>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</si>
  <si>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</si>
  <si>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</si>
  <si>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</si>
  <si>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</si>
  <si>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</si>
  <si>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</si>
  <si>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</si>
  <si>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</si>
  <si>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</si>
  <si>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</si>
  <si>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</si>
  <si>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</si>
  <si>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</si>
  <si>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</si>
  <si>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</si>
  <si>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</si>
  <si>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</si>
  <si>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</si>
  <si>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</si>
  <si>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</si>
  <si>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</si>
  <si>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</si>
  <si>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</si>
  <si>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</si>
  <si>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</si>
  <si>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</si>
  <si>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</si>
  <si>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</si>
  <si>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</si>
  <si>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</si>
  <si>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</si>
  <si>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</si>
  <si>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</si>
  <si>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</si>
  <si>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</si>
  <si>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</si>
  <si>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</si>
  <si>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</si>
  <si>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</si>
  <si>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</si>
  <si>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</si>
  <si>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</si>
  <si>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</si>
  <si>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</si>
  <si>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</si>
  <si>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</si>
  <si>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</si>
  <si>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</si>
  <si>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</si>
  <si>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</si>
  <si>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</si>
  <si>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</si>
  <si>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</si>
  <si>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</si>
  <si>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</si>
  <si>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</si>
  <si>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</si>
  <si>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</si>
  <si>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</si>
  <si>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</si>
  <si>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</si>
  <si>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</si>
  <si>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</si>
  <si>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</si>
  <si>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</si>
  <si>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</si>
  <si>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</si>
  <si>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</si>
  <si>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</si>
  <si>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</si>
  <si>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</si>
  <si>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</si>
  <si>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</si>
  <si>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</si>
  <si>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</si>
  <si>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</si>
  <si>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</si>
  <si>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</si>
  <si>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</si>
  <si>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</si>
  <si>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</si>
  <si>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</si>
  <si>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</si>
  <si>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</si>
  <si>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</si>
  <si>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</si>
  <si>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</si>
  <si>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</si>
  <si>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</si>
  <si>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</si>
  <si>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</si>
  <si>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</si>
  <si>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</si>
  <si>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</si>
  <si>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</si>
  <si>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</si>
  <si>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</si>
  <si>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</si>
  <si>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</si>
  <si>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</si>
  <si>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</si>
  <si>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</si>
  <si>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</si>
  <si>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</si>
  <si>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</si>
  <si>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</si>
  <si>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</si>
  <si>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</si>
  <si>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</si>
  <si>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</si>
  <si>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</si>
  <si>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</si>
  <si>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</si>
  <si>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</si>
  <si>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</si>
  <si>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</si>
  <si>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</si>
  <si>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</si>
  <si>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</si>
  <si>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</si>
  <si>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</si>
  <si>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</si>
  <si>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</si>
  <si>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</si>
  <si>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</si>
  <si>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</si>
  <si>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</si>
  <si>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</si>
  <si>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</si>
  <si>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</si>
  <si>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</si>
  <si>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</si>
  <si>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</si>
  <si>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</si>
  <si>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</si>
  <si>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</si>
  <si>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</si>
  <si>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</si>
  <si>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</si>
  <si>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</si>
  <si>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</si>
  <si>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</si>
  <si>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</si>
  <si>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</si>
  <si>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</si>
  <si>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</si>
  <si>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</si>
  <si>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</si>
  <si>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</si>
  <si>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</si>
  <si>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</si>
  <si>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</si>
  <si>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</si>
  <si>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</si>
  <si>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</si>
  <si>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</si>
  <si>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</si>
  <si>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</si>
  <si>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</si>
  <si>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</si>
  <si>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</si>
  <si>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</si>
  <si>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</si>
  <si>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</si>
  <si>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</si>
  <si>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</si>
  <si>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</si>
  <si>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</si>
  <si>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</si>
  <si>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</si>
  <si>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</si>
  <si>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</si>
  <si>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</si>
  <si>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</si>
  <si>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</si>
  <si>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</si>
  <si>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</si>
  <si>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</si>
  <si>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</si>
  <si>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</si>
  <si>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</si>
  <si>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</si>
  <si>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</si>
  <si>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</si>
  <si>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</si>
  <si>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</si>
  <si>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</si>
  <si>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</si>
  <si>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</si>
  <si>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</si>
  <si>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</si>
  <si>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</si>
  <si>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</si>
  <si>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</si>
  <si>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</si>
  <si>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</si>
  <si>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</si>
  <si>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</si>
  <si>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</si>
  <si>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</si>
  <si>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</si>
  <si>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</si>
  <si>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</si>
  <si>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</si>
  <si>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</si>
  <si>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</si>
  <si>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</si>
  <si>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</si>
  <si>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</si>
  <si>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</si>
  <si>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</si>
  <si>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</si>
  <si>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</si>
  <si>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</si>
  <si>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</si>
  <si>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</si>
  <si>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</si>
  <si>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</si>
  <si>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</si>
  <si>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</si>
  <si>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</si>
  <si>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</si>
  <si>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</si>
  <si>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</si>
  <si>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</si>
  <si>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</si>
  <si>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</si>
  <si>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</si>
  <si>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</si>
  <si>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</si>
  <si>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</si>
  <si>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</si>
  <si>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</si>
  <si>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</si>
  <si>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</si>
  <si>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</si>
  <si>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</si>
  <si>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</si>
  <si>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</si>
  <si>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</si>
  <si>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</si>
  <si>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</si>
  <si>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</si>
  <si>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</si>
  <si>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</si>
  <si>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</si>
  <si>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</si>
  <si>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</si>
  <si>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</si>
  <si>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</si>
  <si>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</si>
  <si>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</si>
  <si>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</si>
  <si>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</si>
  <si>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</si>
  <si>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</si>
  <si>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</si>
  <si>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</si>
  <si>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</si>
  <si>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</si>
  <si>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</si>
  <si>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</si>
  <si>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</si>
  <si>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</si>
  <si>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</si>
  <si>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</si>
  <si>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</si>
  <si>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</si>
  <si>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</si>
  <si>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</si>
  <si>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</si>
  <si>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</si>
  <si>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</si>
  <si>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</si>
  <si>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</si>
  <si>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</si>
  <si>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</si>
  <si>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</si>
  <si>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</si>
  <si>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</si>
  <si>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</si>
  <si>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</si>
  <si>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</si>
  <si>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</si>
  <si>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</si>
  <si>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</si>
  <si>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</si>
  <si>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</si>
  <si>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</si>
  <si>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</si>
  <si>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</si>
  <si>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</si>
  <si>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</si>
  <si>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</si>
  <si>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</si>
  <si>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</si>
  <si>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</si>
  <si>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</si>
  <si>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</si>
  <si>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</si>
  <si>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</si>
  <si>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</si>
  <si>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</si>
  <si>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</si>
  <si>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</si>
  <si>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</si>
  <si>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</si>
  <si>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</si>
  <si>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</si>
  <si>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</si>
  <si>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</si>
  <si>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</si>
  <si>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</si>
  <si>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</si>
  <si>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</si>
  <si>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</si>
  <si>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</si>
  <si>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</si>
  <si>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</si>
  <si>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</si>
  <si>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</si>
  <si>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</si>
  <si>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</si>
  <si>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</si>
  <si>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</si>
  <si>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</si>
  <si>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</si>
  <si>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</si>
  <si>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</si>
  <si>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</si>
  <si>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</si>
  <si>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</si>
  <si>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</si>
  <si>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</si>
  <si>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</si>
  <si>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</si>
  <si>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</si>
  <si>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</si>
  <si>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</si>
  <si>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</si>
  <si>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</si>
  <si>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</si>
  <si>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</si>
  <si>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</si>
  <si>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</si>
  <si>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</si>
  <si>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</si>
  <si>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</si>
  <si>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</si>
  <si>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</si>
  <si>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</si>
  <si>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</si>
  <si>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</si>
  <si>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</si>
  <si>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</si>
  <si>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</si>
  <si>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</si>
  <si>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</si>
  <si>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</si>
  <si>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</si>
  <si>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</si>
  <si>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</si>
  <si>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</si>
  <si>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</si>
  <si>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</si>
  <si>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</si>
  <si>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</si>
  <si>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</si>
  <si>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</si>
  <si>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</si>
  <si>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</si>
  <si>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</si>
  <si>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</si>
  <si>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</si>
  <si>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</si>
  <si>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</si>
  <si>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</si>
  <si>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</si>
  <si>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</si>
  <si>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</si>
  <si>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</si>
  <si>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</si>
  <si>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</si>
  <si>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</si>
  <si>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</si>
  <si>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</si>
  <si>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</si>
  <si>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</si>
  <si>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</si>
  <si>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</si>
  <si>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</si>
  <si>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</si>
  <si>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</si>
  <si>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</si>
  <si>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</si>
  <si>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</si>
  <si>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</si>
  <si>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</si>
  <si>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</si>
  <si>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</si>
  <si>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</si>
  <si>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</si>
  <si>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</si>
  <si>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</si>
  <si>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</si>
  <si>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</si>
  <si>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</si>
  <si>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</si>
  <si>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</si>
  <si>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</si>
  <si>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</si>
  <si>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</si>
  <si>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</si>
  <si>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</si>
  <si>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</si>
  <si>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</si>
  <si>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</si>
  <si>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</si>
  <si>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</si>
  <si>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</si>
  <si>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</si>
  <si>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</si>
  <si>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</si>
  <si>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</si>
  <si>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</si>
  <si>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</si>
  <si>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</si>
  <si>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</si>
  <si>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</si>
  <si>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</si>
  <si>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</si>
  <si>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</si>
  <si>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</si>
  <si>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</si>
  <si>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</si>
  <si>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</si>
  <si>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</si>
  <si>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</si>
  <si>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</si>
  <si>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</si>
  <si>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</si>
  <si>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</si>
  <si>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</si>
  <si>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</si>
  <si>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</si>
  <si>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</si>
  <si>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</si>
  <si>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</si>
  <si>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</si>
  <si>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</si>
  <si>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</si>
  <si>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</si>
  <si>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</si>
  <si>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</si>
  <si>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</si>
  <si>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</si>
  <si>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</si>
  <si>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</si>
  <si>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</si>
  <si>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</si>
  <si>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</si>
  <si>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</si>
  <si>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</si>
  <si>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</si>
  <si>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</si>
  <si>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</si>
  <si>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</si>
  <si>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</si>
  <si>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</si>
  <si>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</si>
  <si>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</si>
  <si>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</si>
  <si>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</si>
  <si>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</si>
  <si>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</si>
  <si>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</si>
  <si>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</si>
  <si>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</si>
  <si>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</si>
  <si>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</si>
  <si>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</si>
  <si>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</si>
  <si>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</si>
  <si>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</si>
  <si>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</si>
  <si>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</si>
  <si>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</si>
  <si>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</si>
  <si>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</si>
  <si>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</si>
  <si>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</si>
  <si>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</si>
  <si>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</si>
  <si>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</si>
  <si>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</si>
  <si>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</si>
  <si>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</si>
  <si>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</si>
  <si>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</si>
  <si>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</si>
  <si>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</si>
  <si>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</si>
  <si>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</si>
  <si>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</si>
  <si>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</si>
  <si>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</si>
  <si>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</si>
  <si>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</si>
  <si>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</si>
  <si>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</si>
  <si>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</si>
  <si>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</si>
  <si>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</si>
  <si>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</si>
  <si>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</si>
  <si>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</si>
  <si>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</si>
  <si>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</si>
  <si>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</si>
  <si>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</si>
  <si>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</si>
  <si>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</si>
  <si>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</si>
  <si>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</si>
  <si>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</si>
  <si>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</si>
  <si>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</si>
  <si>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</si>
  <si>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</si>
  <si>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</si>
  <si>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</si>
  <si>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</si>
  <si>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</si>
  <si>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</si>
  <si>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</si>
  <si>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</si>
  <si>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</si>
  <si>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</si>
  <si>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</si>
  <si>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</si>
  <si>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</si>
  <si>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</si>
  <si>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</si>
  <si>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</si>
  <si>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</si>
  <si>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</si>
  <si>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</si>
  <si>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</si>
  <si>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</si>
  <si>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</si>
  <si>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</si>
  <si>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</si>
  <si>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</si>
  <si>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</si>
  <si>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</si>
  <si>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</si>
  <si>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</si>
  <si>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</si>
  <si>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</si>
  <si>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</si>
  <si>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</si>
  <si>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</si>
  <si>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</si>
  <si>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</si>
  <si>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</si>
  <si>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</si>
  <si>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</si>
  <si>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</si>
  <si>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</si>
  <si>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</si>
  <si>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</si>
  <si>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</si>
  <si>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</si>
  <si>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</si>
  <si>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</si>
  <si>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</si>
  <si>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</si>
  <si>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</si>
  <si>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</si>
  <si>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</si>
  <si>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</si>
  <si>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</si>
  <si>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</si>
  <si>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</si>
  <si>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</si>
  <si>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</si>
  <si>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</si>
  <si>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</si>
  <si>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</si>
  <si>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</si>
  <si>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</si>
  <si>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</si>
  <si>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</si>
  <si>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</si>
  <si>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</si>
  <si>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</si>
  <si>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</si>
  <si>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</si>
  <si>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</si>
  <si>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</si>
  <si>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</si>
  <si>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</si>
  <si>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</si>
  <si>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</si>
  <si>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</si>
  <si>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</si>
  <si>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</si>
  <si>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</si>
  <si>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</si>
  <si>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</si>
  <si>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</si>
  <si>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</si>
  <si>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</si>
  <si>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</si>
  <si>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</si>
  <si>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</si>
  <si>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</si>
  <si>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</si>
  <si>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</si>
  <si>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</si>
  <si>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</si>
  <si>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</si>
  <si>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</si>
  <si>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</si>
  <si>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</si>
  <si>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</si>
  <si>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</si>
  <si>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</si>
  <si>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</si>
  <si>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</si>
  <si>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</si>
  <si>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</si>
  <si>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</si>
  <si>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</si>
  <si>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</si>
  <si>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</si>
  <si>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</si>
  <si>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</si>
  <si>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</si>
  <si>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</si>
  <si>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</si>
  <si>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</si>
  <si>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</si>
  <si>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</si>
  <si>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</si>
  <si>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</si>
  <si>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</si>
  <si>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</si>
  <si>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</si>
  <si>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</si>
  <si>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</si>
  <si>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</si>
  <si>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</si>
  <si>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</si>
  <si>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</si>
  <si>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</si>
  <si>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</si>
  <si>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</si>
  <si>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</si>
  <si>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</si>
  <si>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</si>
  <si>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</si>
  <si>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</si>
  <si>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</si>
  <si>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</si>
  <si>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</si>
  <si>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</si>
  <si>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</si>
  <si>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</si>
  <si>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</si>
  <si>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</si>
  <si>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</si>
  <si>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</si>
  <si>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</si>
  <si>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</si>
  <si>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</si>
  <si>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</si>
  <si>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</si>
  <si>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</si>
  <si>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</si>
  <si>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</si>
  <si>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</si>
  <si>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</si>
  <si>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</si>
  <si>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</si>
  <si>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</si>
  <si>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</si>
  <si>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</si>
  <si>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</si>
  <si>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</si>
  <si>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</si>
  <si>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</si>
  <si>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</si>
  <si>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</si>
  <si>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</si>
  <si>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</si>
  <si>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</si>
  <si>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</si>
  <si>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</si>
  <si>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</si>
  <si>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</si>
  <si>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</si>
  <si>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</si>
  <si>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</si>
  <si>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</si>
  <si>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</si>
  <si>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</si>
  <si>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</si>
  <si>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</si>
  <si>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</si>
  <si>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</si>
  <si>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</si>
  <si>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</si>
  <si>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</si>
  <si>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</si>
  <si>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</si>
  <si>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</si>
  <si>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</si>
  <si>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</si>
  <si>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</si>
  <si>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</si>
  <si>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</si>
  <si>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</si>
  <si>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</si>
  <si>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</si>
  <si>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</si>
  <si>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</si>
  <si>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</si>
  <si>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</si>
  <si>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</si>
  <si>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</si>
  <si>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</si>
  <si>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</si>
  <si>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</si>
  <si>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</si>
  <si>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</si>
  <si>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</si>
  <si>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</si>
  <si>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</si>
  <si>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</si>
  <si>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</si>
  <si>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</si>
  <si>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</si>
  <si>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</si>
  <si>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</si>
  <si>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</si>
  <si>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</si>
  <si>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</si>
  <si>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</si>
  <si>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</si>
  <si>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</si>
  <si>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</si>
  <si>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</si>
  <si>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</si>
  <si>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</si>
  <si>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</si>
  <si>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</si>
  <si>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</si>
  <si>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</si>
  <si>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</si>
  <si>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</si>
  <si>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</si>
  <si>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</si>
  <si>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</si>
  <si>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</si>
  <si>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</si>
  <si>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</si>
  <si>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</si>
  <si>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</si>
  <si>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</si>
  <si>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</si>
  <si>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</si>
  <si>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</si>
  <si>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</si>
  <si>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</si>
  <si>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</si>
  <si>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</si>
  <si>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</si>
  <si>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</si>
  <si>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</si>
  <si>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</si>
  <si>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</si>
  <si>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</si>
  <si>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</si>
  <si>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</si>
  <si>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</si>
  <si>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</si>
  <si>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</si>
  <si>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</si>
  <si>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</si>
  <si>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</si>
  <si>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</si>
  <si>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</si>
  <si>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</si>
  <si>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</si>
  <si>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</si>
  <si>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</si>
  <si>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</si>
  <si>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</si>
  <si>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</si>
  <si>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</si>
  <si>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</si>
  <si>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</si>
  <si>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</si>
  <si>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</si>
  <si>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</si>
  <si>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</si>
  <si>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</si>
  <si>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</si>
  <si>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</si>
  <si>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</si>
  <si>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</si>
  <si>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</si>
  <si>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</si>
  <si>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</si>
  <si>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</si>
  <si>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</si>
  <si>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</si>
  <si>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</si>
  <si>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</si>
  <si>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</si>
  <si>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</si>
  <si>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</si>
  <si>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</si>
  <si>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</si>
  <si>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</si>
  <si>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</si>
  <si>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</si>
  <si>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</si>
  <si>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</si>
  <si>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</si>
  <si>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</si>
  <si>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</si>
  <si>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</si>
  <si>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</si>
  <si>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</si>
  <si>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</si>
  <si>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</si>
  <si>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</si>
  <si>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</si>
  <si>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</si>
  <si>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</si>
  <si>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</si>
  <si>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</si>
  <si>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</si>
  <si>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</si>
  <si>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</si>
  <si>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</si>
  <si>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</si>
  <si>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</si>
  <si>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</si>
  <si>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</si>
  <si>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</si>
  <si>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</si>
  <si>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</si>
  <si>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</si>
  <si>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</si>
  <si>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</si>
  <si>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</si>
  <si>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</si>
  <si>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</si>
  <si>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</si>
  <si>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</si>
  <si>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</si>
  <si>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</si>
  <si>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</si>
  <si>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</si>
  <si>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</si>
  <si>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</si>
  <si>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</si>
  <si>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</si>
  <si>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</si>
  <si>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</si>
  <si>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</si>
  <si>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</si>
  <si>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</si>
  <si>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</si>
  <si>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</si>
  <si>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</si>
  <si>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</si>
  <si>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</si>
  <si>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</si>
  <si>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</si>
  <si>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</si>
  <si>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</si>
  <si>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</si>
  <si>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</si>
  <si>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</si>
  <si>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</si>
  <si>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</si>
  <si>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</si>
  <si>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</si>
  <si>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</si>
  <si>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</si>
  <si>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</si>
  <si>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</si>
  <si>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</si>
  <si>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</si>
  <si>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</si>
  <si>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</si>
  <si>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</si>
  <si>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</si>
  <si>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</si>
  <si>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</si>
  <si>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</si>
  <si>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</si>
  <si>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</si>
  <si>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</si>
  <si>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</si>
  <si>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</si>
  <si>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</si>
  <si>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</si>
  <si>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</si>
  <si>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</si>
  <si>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</si>
  <si>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</si>
  <si>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</si>
  <si>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</si>
  <si>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</si>
  <si>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</si>
  <si>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</si>
  <si>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</si>
  <si>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</si>
  <si>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</si>
  <si>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</si>
  <si>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</si>
  <si>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</si>
  <si>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</si>
  <si>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</si>
  <si>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</si>
  <si>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</si>
  <si>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</si>
  <si>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</si>
  <si>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</si>
  <si>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</si>
  <si>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</si>
  <si>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</si>
  <si>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</si>
  <si>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</si>
  <si>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</si>
  <si>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</si>
  <si>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</si>
  <si>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</si>
  <si>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</si>
  <si>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</si>
  <si>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</si>
  <si>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</si>
  <si>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</si>
  <si>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</si>
  <si>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</si>
  <si>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</si>
  <si>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</si>
  <si>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</si>
  <si>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</si>
  <si>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</si>
  <si>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</si>
  <si>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</si>
  <si>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</si>
  <si>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</si>
  <si>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</si>
  <si>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</si>
  <si>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</si>
  <si>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</si>
  <si>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</si>
  <si>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</si>
  <si>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</si>
  <si>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</si>
  <si>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</si>
  <si>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</si>
  <si>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</si>
  <si>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</si>
  <si>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</si>
  <si>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</si>
  <si>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</si>
  <si>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</si>
  <si>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</si>
  <si>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</si>
  <si>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</si>
  <si>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</si>
  <si>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</si>
  <si>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</si>
  <si>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</si>
  <si>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</si>
  <si>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</si>
  <si>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</si>
  <si>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</si>
  <si>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</si>
  <si>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</si>
  <si>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</si>
  <si>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</si>
  <si>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</si>
  <si>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</si>
  <si>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</si>
  <si>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</si>
  <si>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</si>
  <si>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</si>
  <si>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</si>
  <si>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</si>
  <si>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</si>
  <si>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</si>
  <si>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</si>
  <si>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</si>
  <si>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</si>
  <si>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</si>
  <si>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</si>
  <si>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</si>
  <si>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</si>
  <si>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</si>
  <si>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</si>
  <si>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</si>
  <si>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</si>
  <si>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</si>
  <si>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</si>
  <si>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</si>
  <si>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</si>
  <si>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</si>
  <si>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</si>
  <si>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</si>
  <si>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</si>
  <si>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</si>
  <si>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</si>
  <si>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</si>
  <si>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</si>
  <si>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</si>
  <si>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</si>
  <si>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</si>
  <si>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</si>
  <si>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</si>
  <si>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</si>
  <si>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</si>
  <si>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</si>
  <si>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</si>
  <si>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</si>
  <si>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</si>
  <si>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</si>
  <si>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</si>
  <si>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</si>
  <si>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</si>
  <si>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</si>
  <si>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</si>
  <si>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</si>
  <si>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</si>
  <si>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</si>
  <si>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</si>
  <si>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</si>
  <si>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</si>
  <si>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</si>
  <si>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</si>
  <si>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</si>
  <si>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</si>
  <si>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</si>
  <si>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</si>
  <si>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</si>
  <si>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</si>
  <si>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</si>
  <si>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</si>
  <si>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</si>
  <si>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</si>
  <si>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</si>
  <si>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</si>
  <si>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</si>
  <si>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</si>
  <si>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</si>
  <si>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</si>
  <si>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</si>
  <si>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</si>
  <si>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</si>
  <si>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</si>
  <si>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</si>
  <si>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</si>
  <si>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</si>
  <si>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</si>
  <si>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</si>
  <si>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</si>
  <si>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</si>
  <si>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</si>
  <si>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</si>
  <si>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</si>
  <si>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</si>
  <si>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</si>
  <si>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</si>
  <si>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</si>
  <si>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</si>
  <si>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</si>
  <si>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</si>
  <si>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</si>
  <si>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</si>
  <si>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</si>
  <si>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</si>
  <si>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</si>
  <si>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</si>
  <si>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</si>
  <si>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</si>
  <si>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</si>
  <si>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</si>
  <si>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</si>
  <si>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</si>
  <si>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</si>
  <si>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</si>
  <si>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</si>
  <si>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</si>
  <si>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</si>
  <si>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</si>
  <si>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</si>
  <si>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</si>
  <si>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</si>
  <si>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</si>
  <si>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</si>
  <si>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</si>
  <si>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</si>
  <si>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</si>
  <si>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</si>
  <si>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</si>
  <si>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</si>
  <si>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</si>
  <si>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</si>
  <si>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</si>
  <si>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</si>
  <si>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</si>
  <si>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</si>
  <si>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</si>
  <si>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</si>
  <si>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</si>
  <si>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</si>
  <si>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</si>
  <si>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</si>
  <si>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</si>
  <si>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</si>
  <si>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</si>
  <si>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</si>
  <si>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</si>
  <si>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</si>
  <si>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</si>
  <si>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</si>
  <si>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</si>
  <si>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</si>
  <si>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</si>
  <si>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</si>
  <si>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</si>
  <si>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</si>
  <si>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</si>
  <si>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</si>
  <si>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</si>
  <si>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</si>
  <si>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</si>
  <si>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</si>
  <si>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</si>
  <si>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</si>
  <si>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</si>
  <si>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</si>
  <si>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</si>
  <si>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</si>
  <si>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</si>
  <si>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</si>
  <si>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</si>
  <si>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</si>
  <si>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</si>
  <si>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</si>
  <si>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</si>
  <si>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</si>
  <si>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</si>
  <si>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</si>
  <si>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</si>
  <si>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</si>
  <si>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</si>
  <si>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</si>
  <si>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</si>
  <si>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</si>
  <si>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</si>
  <si>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</si>
  <si>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</si>
  <si>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</si>
  <si>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</si>
  <si>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</si>
  <si>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</si>
  <si>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</si>
  <si>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</si>
  <si>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</si>
  <si>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</si>
  <si>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</si>
  <si>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</si>
  <si>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</si>
  <si>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</si>
  <si>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</si>
  <si>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</si>
  <si>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</si>
  <si>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</si>
  <si>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</si>
  <si>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</si>
  <si>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</si>
  <si>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</si>
  <si>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</si>
  <si>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</si>
  <si>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</si>
  <si>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</si>
  <si>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</si>
  <si>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</si>
  <si>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</si>
  <si>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</si>
  <si>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</si>
  <si>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</si>
  <si>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</si>
  <si>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</si>
  <si>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</si>
  <si>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</si>
  <si>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</si>
  <si>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</si>
  <si>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</si>
  <si>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</si>
  <si>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</si>
  <si>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</si>
  <si>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</si>
  <si>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</si>
  <si>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</si>
  <si>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</si>
  <si>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</si>
  <si>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</si>
  <si>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</si>
  <si>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</si>
  <si>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</si>
  <si>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</si>
  <si>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</si>
  <si>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</si>
  <si>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</si>
  <si>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</si>
  <si>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</si>
  <si>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</si>
  <si>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</si>
  <si>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</si>
  <si>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</si>
  <si>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</si>
  <si>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</si>
  <si>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</si>
  <si>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</si>
  <si>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</si>
  <si>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</si>
  <si>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</si>
  <si>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</si>
  <si>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</si>
  <si>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</si>
  <si>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</si>
  <si>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</si>
  <si>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</si>
  <si>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</si>
  <si>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</si>
  <si>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</si>
  <si>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</si>
  <si>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</si>
  <si>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</si>
  <si>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</si>
  <si>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</si>
  <si>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</si>
  <si>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</si>
  <si>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</si>
  <si>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</si>
  <si>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</si>
  <si>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</si>
  <si>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</si>
  <si>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</si>
  <si>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</si>
  <si>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</si>
  <si>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</si>
  <si>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</si>
  <si>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</si>
  <si>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</si>
  <si>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</si>
  <si>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</si>
  <si>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</si>
  <si>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</si>
  <si>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</si>
  <si>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</si>
  <si>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</si>
  <si>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</si>
  <si>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</si>
  <si>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</si>
  <si>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</si>
  <si>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</si>
  <si>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</si>
  <si>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</si>
  <si>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</si>
  <si>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</si>
  <si>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</si>
  <si>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</si>
  <si>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</si>
  <si>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</si>
  <si>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</si>
  <si>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</si>
  <si>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</si>
  <si>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</si>
  <si>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</si>
  <si>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</si>
  <si>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</si>
  <si>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</si>
  <si>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</si>
  <si>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</si>
  <si>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</si>
  <si>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</si>
  <si>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</si>
  <si>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</si>
  <si>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</si>
  <si>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</si>
  <si>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</si>
  <si>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</si>
  <si>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</si>
  <si>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</si>
  <si>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</si>
  <si>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</si>
  <si>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</si>
  <si>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</si>
  <si>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</si>
  <si>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</si>
  <si>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</si>
  <si>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</si>
  <si>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</si>
  <si>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</si>
  <si>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</si>
  <si>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</si>
  <si>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</si>
  <si>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</si>
  <si>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</si>
  <si>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</si>
  <si>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</si>
  <si>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</si>
  <si>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</si>
  <si>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</si>
  <si>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</si>
  <si>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</si>
  <si>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</si>
  <si>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</si>
  <si>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</si>
  <si>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</si>
  <si>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</si>
  <si>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</si>
  <si>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</si>
  <si>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</si>
  <si>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</si>
  <si>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</si>
  <si>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</si>
  <si>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</si>
  <si>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</si>
  <si>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</si>
  <si>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</si>
  <si>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</si>
  <si>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</si>
  <si>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</si>
  <si>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</si>
  <si>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</si>
  <si>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</si>
  <si>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</si>
  <si>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</si>
  <si>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</si>
  <si>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</si>
  <si>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</si>
  <si>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</si>
  <si>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</si>
  <si>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</si>
  <si>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</si>
  <si>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</si>
  <si>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</si>
  <si>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</si>
  <si>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</si>
  <si>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</si>
  <si>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</si>
  <si>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</si>
  <si>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</si>
  <si>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</si>
  <si>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</si>
  <si>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</si>
  <si>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</si>
  <si>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</si>
  <si>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</si>
  <si>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</si>
  <si>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</si>
  <si>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</si>
  <si>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</si>
  <si>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</si>
  <si>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</si>
  <si>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</si>
  <si>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</si>
  <si>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</si>
  <si>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</si>
  <si>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</si>
  <si>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</si>
  <si>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</si>
  <si>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</si>
  <si>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</si>
  <si>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</si>
  <si>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</si>
  <si>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</si>
  <si>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</si>
  <si>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</si>
  <si>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</si>
  <si>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</si>
  <si>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</si>
  <si>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</si>
  <si>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</si>
  <si>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</si>
  <si>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</si>
  <si>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</si>
  <si>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</si>
  <si>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</si>
  <si>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</si>
  <si>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</si>
  <si>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</si>
  <si>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</si>
  <si>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</si>
  <si>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</si>
  <si>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</si>
  <si>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</si>
  <si>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</si>
  <si>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</si>
  <si>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</si>
  <si>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</si>
  <si>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</si>
  <si>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</si>
  <si>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</si>
  <si>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</si>
  <si>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</si>
  <si>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</si>
  <si>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</si>
  <si>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</si>
  <si>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</si>
  <si>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</si>
  <si>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</si>
  <si>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</si>
  <si>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</si>
  <si>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</si>
  <si>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</si>
  <si>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</si>
  <si>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</si>
  <si>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</si>
  <si>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</si>
  <si>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</si>
  <si>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</si>
  <si>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</si>
  <si>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</si>
  <si>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</si>
  <si>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</si>
  <si>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</si>
  <si>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</si>
  <si>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</si>
  <si>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</si>
  <si>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</si>
  <si>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</si>
  <si>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</si>
  <si>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</si>
  <si>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</si>
  <si>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</si>
  <si>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</si>
  <si>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</si>
  <si>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</si>
  <si>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</si>
  <si>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</si>
  <si>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</si>
  <si>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</si>
  <si>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</si>
  <si>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</si>
  <si>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</si>
  <si>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</si>
  <si>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</si>
  <si>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</si>
  <si>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</si>
  <si>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</si>
  <si>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</si>
  <si>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</si>
  <si>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</si>
  <si>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</si>
  <si>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</si>
  <si>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</si>
  <si>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</si>
  <si>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</si>
  <si>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</si>
  <si>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</si>
  <si>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</si>
  <si>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</si>
  <si>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</si>
  <si>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</si>
  <si>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</si>
  <si>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</si>
  <si>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</si>
  <si>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</si>
  <si>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</si>
  <si>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</si>
  <si>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</si>
  <si>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</si>
  <si>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</si>
  <si>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</si>
  <si>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</si>
  <si>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</si>
  <si>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</si>
  <si>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</si>
  <si>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</si>
  <si>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</si>
  <si>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</si>
  <si>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</si>
  <si>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</si>
  <si>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</si>
  <si>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</si>
  <si>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</si>
  <si>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</si>
  <si>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</si>
  <si>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</si>
  <si>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</si>
  <si>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</si>
  <si>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</si>
  <si>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</si>
  <si>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</si>
  <si>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</si>
  <si>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</si>
  <si>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</si>
  <si>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</si>
  <si>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</si>
  <si>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</si>
  <si>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</si>
  <si>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</si>
  <si>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</si>
  <si>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</si>
  <si>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</si>
  <si>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</si>
  <si>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</si>
  <si>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</si>
  <si>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</si>
  <si>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</si>
  <si>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</si>
  <si>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</si>
  <si>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</si>
  <si>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</si>
  <si>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</si>
  <si>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</si>
  <si>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</si>
  <si>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</si>
  <si>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</si>
  <si>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</si>
  <si>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</si>
  <si>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</si>
  <si>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</si>
  <si>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</si>
  <si>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</si>
  <si>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</si>
  <si>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</si>
  <si>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</si>
  <si>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</si>
  <si>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</si>
  <si>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</si>
  <si>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</si>
  <si>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</si>
  <si>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</si>
  <si>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</si>
  <si>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</si>
  <si>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</si>
  <si>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</si>
  <si>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</si>
  <si>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</si>
  <si>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</si>
  <si>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</si>
  <si>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</si>
  <si>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</si>
  <si>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</si>
  <si>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</si>
  <si>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</si>
  <si>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</si>
  <si>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</si>
  <si>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</si>
  <si>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</si>
  <si>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</si>
  <si>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</si>
  <si>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</si>
  <si>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</si>
  <si>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</si>
  <si>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</si>
  <si>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</si>
  <si>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</si>
  <si>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</si>
  <si>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</si>
  <si>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</si>
  <si>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</si>
  <si>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</si>
  <si>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</si>
  <si>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</si>
  <si>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</si>
  <si>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</si>
  <si>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</si>
  <si>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</si>
  <si>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</si>
  <si>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</si>
  <si>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</si>
  <si>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</si>
  <si>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</si>
  <si>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</si>
  <si>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</si>
  <si>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</si>
  <si>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</si>
  <si>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</si>
  <si>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</si>
  <si>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</si>
  <si>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</si>
  <si>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</si>
  <si>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</si>
  <si>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</si>
  <si>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</si>
  <si>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</si>
  <si>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</si>
  <si>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</si>
  <si>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</si>
  <si>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</si>
  <si>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</si>
  <si>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</si>
  <si>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</si>
  <si>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</si>
  <si>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</si>
  <si>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</si>
  <si>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</si>
  <si>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</si>
  <si>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</si>
  <si>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</si>
  <si>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</si>
  <si>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</si>
  <si>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</si>
  <si>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</si>
  <si>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</si>
  <si>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</si>
  <si>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</si>
  <si>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</si>
  <si>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</si>
  <si>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</si>
  <si>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</si>
  <si>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</si>
  <si>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</si>
  <si>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</si>
  <si>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</si>
  <si>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</si>
  <si>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</si>
  <si>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</si>
  <si>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</si>
  <si>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</si>
  <si>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</si>
  <si>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</si>
  <si>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</si>
  <si>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</si>
  <si>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</si>
  <si>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</si>
  <si>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</si>
  <si>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</si>
  <si>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</si>
  <si>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</si>
  <si>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</si>
  <si>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</si>
  <si>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</si>
  <si>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</si>
  <si>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</si>
  <si>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</si>
  <si>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</si>
  <si>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</si>
  <si>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</si>
  <si>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</si>
  <si>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</si>
  <si>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</si>
  <si>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</si>
  <si>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</si>
  <si>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</si>
  <si>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</si>
  <si>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</si>
  <si>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</si>
  <si>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</si>
  <si>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</si>
  <si>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</si>
  <si>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</si>
  <si>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</si>
  <si>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</si>
  <si>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</si>
  <si>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</si>
  <si>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</si>
  <si>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</si>
  <si>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</si>
  <si>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</si>
  <si>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</si>
  <si>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</si>
  <si>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</si>
  <si>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</si>
  <si>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</si>
  <si>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</si>
  <si>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</si>
  <si>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</si>
  <si>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</si>
  <si>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</si>
  <si>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</si>
  <si>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</si>
  <si>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</si>
  <si>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</si>
  <si>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</si>
  <si>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</si>
  <si>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</si>
  <si>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</si>
  <si>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</si>
  <si>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</si>
  <si>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</si>
  <si>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</si>
  <si>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</si>
  <si>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</si>
  <si>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</si>
  <si>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</si>
  <si>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</si>
  <si>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</si>
  <si>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</si>
  <si>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</si>
  <si>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</si>
  <si>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</si>
  <si>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</si>
  <si>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</si>
  <si>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</si>
  <si>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</si>
  <si>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</si>
  <si>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</si>
  <si>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</si>
  <si>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</si>
  <si>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</si>
  <si>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</si>
  <si>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</si>
  <si>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</si>
  <si>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</si>
  <si>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</si>
  <si>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</si>
  <si>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</si>
  <si>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</si>
  <si>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</si>
  <si>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</si>
  <si>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</si>
  <si>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</si>
  <si>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</si>
  <si>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</si>
  <si>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</si>
  <si>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</si>
  <si>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</si>
  <si>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</si>
  <si>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</si>
  <si>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</si>
  <si>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</si>
  <si>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</si>
  <si>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</si>
  <si>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</si>
  <si>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</si>
  <si>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</si>
  <si>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</si>
  <si>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</si>
  <si>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</si>
  <si>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</si>
  <si>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</si>
  <si>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</si>
  <si>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</si>
  <si>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</si>
  <si>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</si>
  <si>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</si>
  <si>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</si>
  <si>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</si>
  <si>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</si>
  <si>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</si>
  <si>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</si>
  <si>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</si>
  <si>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</si>
  <si>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</si>
  <si>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</si>
  <si>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</si>
  <si>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</si>
  <si>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</si>
  <si>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</si>
  <si>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</si>
  <si>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</si>
  <si>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</si>
  <si>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</si>
  <si>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</si>
  <si>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</si>
  <si>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</si>
  <si>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</si>
  <si>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</si>
  <si>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</si>
  <si>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</si>
  <si>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</si>
  <si>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</si>
  <si>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</si>
  <si>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</si>
  <si>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</si>
  <si>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</si>
  <si>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</si>
  <si>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</si>
  <si>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</si>
  <si>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</si>
  <si>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</si>
  <si>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</si>
  <si>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</si>
  <si>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</si>
  <si>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</si>
  <si>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</si>
  <si>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</si>
  <si>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</si>
  <si>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</si>
  <si>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</si>
  <si>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</si>
  <si>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</si>
  <si>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</si>
  <si>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</si>
  <si>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</si>
  <si>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</si>
  <si>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</si>
  <si>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</si>
  <si>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</si>
  <si>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</si>
  <si>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</si>
  <si>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</si>
  <si>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</si>
  <si>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</si>
  <si>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</si>
  <si>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</si>
  <si>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</si>
  <si>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</si>
  <si>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</si>
  <si>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</si>
  <si>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</si>
  <si>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</si>
  <si>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</si>
  <si>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</si>
  <si>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</si>
  <si>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</si>
  <si>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</si>
  <si>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</si>
  <si>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</si>
  <si>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</si>
  <si>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</si>
  <si>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</si>
  <si>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</si>
  <si>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</si>
  <si>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</si>
  <si>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</si>
  <si>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</si>
  <si>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</si>
  <si>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</si>
  <si>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</si>
  <si>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</si>
  <si>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</si>
  <si>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</si>
  <si>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</si>
  <si>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</si>
  <si>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</si>
  <si>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</si>
  <si>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</si>
  <si>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</si>
  <si>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</si>
  <si>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</si>
  <si>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</si>
  <si>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</si>
  <si>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</si>
  <si>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</si>
  <si>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</si>
  <si>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</si>
  <si>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</si>
  <si>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</si>
  <si>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</si>
  <si>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</si>
  <si>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</si>
  <si>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</si>
  <si>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</si>
  <si>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</si>
  <si>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</si>
  <si>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</si>
  <si>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</si>
  <si>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</si>
  <si>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</si>
  <si>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</si>
  <si>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</si>
  <si>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</si>
  <si>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</si>
  <si>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</si>
  <si>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</si>
  <si>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</si>
  <si>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</si>
  <si>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</si>
  <si>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</si>
  <si>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</si>
  <si>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</si>
  <si>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</si>
  <si>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</si>
  <si>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</si>
  <si>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</si>
  <si>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</si>
  <si>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</si>
  <si>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</si>
  <si>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</si>
  <si>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</si>
  <si>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</si>
  <si>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</si>
  <si>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</si>
  <si>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</si>
  <si>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</si>
  <si>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</si>
  <si>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</si>
  <si>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</si>
  <si>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</si>
  <si>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</si>
  <si>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</si>
  <si>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</si>
  <si>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</si>
  <si>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</si>
  <si>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</si>
  <si>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</si>
  <si>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</si>
  <si>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</si>
  <si>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</si>
  <si>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</si>
  <si>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</si>
  <si>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</si>
  <si>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</si>
  <si>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</si>
  <si>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</si>
  <si>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</si>
  <si>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</si>
  <si>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</si>
  <si>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</si>
  <si>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</si>
  <si>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</si>
  <si>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</si>
  <si>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</si>
  <si>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</si>
  <si>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</si>
  <si>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</si>
  <si>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</si>
  <si>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</si>
  <si>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</si>
  <si>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</si>
  <si>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</si>
  <si>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</si>
  <si>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</si>
  <si>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</si>
  <si>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</si>
  <si>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</si>
  <si>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</si>
  <si>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</si>
  <si>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</si>
  <si>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</si>
  <si>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</si>
  <si>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</si>
  <si>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</si>
  <si>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</si>
  <si>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</si>
  <si>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</si>
  <si>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</si>
  <si>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</si>
  <si>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</si>
  <si>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</si>
  <si>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</si>
  <si>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</si>
  <si>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</si>
  <si>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</si>
  <si>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</si>
  <si>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</si>
  <si>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</si>
  <si>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</si>
  <si>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</si>
  <si>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</si>
  <si>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</si>
  <si>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</si>
  <si>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</si>
  <si>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</si>
  <si>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</si>
  <si>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</si>
  <si>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</si>
  <si>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</si>
  <si>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</si>
  <si>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</si>
  <si>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</si>
  <si>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</si>
  <si>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</si>
  <si>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</si>
  <si>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</si>
  <si>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</si>
  <si>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</si>
  <si>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</si>
  <si>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</si>
  <si>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</si>
  <si>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</si>
  <si>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</si>
  <si>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</si>
  <si>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</si>
  <si>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</si>
  <si>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</si>
  <si>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</si>
  <si>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</si>
  <si>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</si>
  <si>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</si>
  <si>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</si>
  <si>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</si>
  <si>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</si>
  <si>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</si>
  <si>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</si>
  <si>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</si>
  <si>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</si>
  <si>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</si>
  <si>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</si>
  <si>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</si>
  <si>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</si>
  <si>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</si>
  <si>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</si>
  <si>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</si>
  <si>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</si>
  <si>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</si>
  <si>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</si>
  <si>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</si>
  <si>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</si>
  <si>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</si>
  <si>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</si>
  <si>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</si>
  <si>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</si>
  <si>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</si>
  <si>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</si>
  <si>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</si>
  <si>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</si>
  <si>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</si>
  <si>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</si>
  <si>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</si>
  <si>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</si>
  <si>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</si>
  <si>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</si>
  <si>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</si>
  <si>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</si>
  <si>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</si>
  <si>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</si>
  <si>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</si>
  <si>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</si>
  <si>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</si>
  <si>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</si>
  <si>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</si>
  <si>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</si>
  <si>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</si>
  <si>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</si>
  <si>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</si>
  <si>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</si>
  <si>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</si>
  <si>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</si>
  <si>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</si>
  <si>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</si>
  <si>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</si>
  <si>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</si>
  <si>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</si>
  <si>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</si>
  <si>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</si>
  <si>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</si>
  <si>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</si>
  <si>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</si>
  <si>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</si>
  <si>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</si>
  <si>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</si>
  <si>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</si>
  <si>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</si>
  <si>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</si>
  <si>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</si>
  <si>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</si>
  <si>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</si>
  <si>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</si>
  <si>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</si>
  <si>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</si>
  <si>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</si>
  <si>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</si>
  <si>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</si>
  <si>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</si>
  <si>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</si>
  <si>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</si>
  <si>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</si>
  <si>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</si>
  <si>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</si>
  <si>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</si>
  <si>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</si>
  <si>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</si>
  <si>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</si>
  <si>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</si>
  <si>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</si>
  <si>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</si>
  <si>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</si>
  <si>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</si>
  <si>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</si>
  <si>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</si>
  <si>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</si>
  <si>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</si>
  <si>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</si>
  <si>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</si>
  <si>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</si>
  <si>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</si>
  <si>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</si>
  <si>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</si>
  <si>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</si>
  <si>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</si>
  <si>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</si>
  <si>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</si>
  <si>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</si>
  <si>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</si>
  <si>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</si>
  <si>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</si>
  <si>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</si>
  <si>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</si>
  <si>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</si>
  <si>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</si>
  <si>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</si>
  <si>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</si>
  <si>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</si>
  <si>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</si>
  <si>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</si>
  <si>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</si>
  <si>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</si>
  <si>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</si>
  <si>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</si>
  <si>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</si>
  <si>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</si>
  <si>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</si>
  <si>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</si>
  <si>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</si>
  <si>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</si>
  <si>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</si>
  <si>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</si>
  <si>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</si>
  <si>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</si>
  <si>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</si>
  <si>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</si>
  <si>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</si>
  <si>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</si>
  <si>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</si>
  <si>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</si>
  <si>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</si>
  <si>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</si>
  <si>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</si>
  <si>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</si>
  <si>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</si>
  <si>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</si>
  <si>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</si>
  <si>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</si>
  <si>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</si>
  <si>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</si>
  <si>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</si>
  <si>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</si>
  <si>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</si>
  <si>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</si>
  <si>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</si>
  <si>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</si>
  <si>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</si>
  <si>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</si>
  <si>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</si>
  <si>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</si>
  <si>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</si>
  <si>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</si>
  <si>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</si>
  <si>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</si>
  <si>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</si>
  <si>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</si>
  <si>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</si>
  <si>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</si>
  <si>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</si>
  <si>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</si>
  <si>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</si>
  <si>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</si>
  <si>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</si>
  <si>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</si>
  <si>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</si>
  <si>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</si>
  <si>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</si>
  <si>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</si>
  <si>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</si>
  <si>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</si>
  <si>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</si>
  <si>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</si>
  <si>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</si>
  <si>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</si>
  <si>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</si>
  <si>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</si>
  <si>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</si>
  <si>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</si>
  <si>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</si>
  <si>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</si>
  <si>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</si>
  <si>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</si>
  <si>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</si>
  <si>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</si>
  <si>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</si>
  <si>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</si>
  <si>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</si>
  <si>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</si>
  <si>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</si>
  <si>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</si>
  <si>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</si>
  <si>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</si>
  <si>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</si>
  <si>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</si>
  <si>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</si>
  <si>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</si>
  <si>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</si>
  <si>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</si>
  <si>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</si>
  <si>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</si>
  <si>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</si>
  <si>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</si>
  <si>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</si>
  <si>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</si>
  <si>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</si>
  <si>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</si>
  <si>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</si>
  <si>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</si>
  <si>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</si>
  <si>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</si>
  <si>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</si>
  <si>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</si>
  <si>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</si>
  <si>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</si>
  <si>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</si>
  <si>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</si>
  <si>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</si>
  <si>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</si>
  <si>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</si>
  <si>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</si>
  <si>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</si>
  <si>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</si>
  <si>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</si>
  <si>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</si>
  <si>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</si>
  <si>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</si>
  <si>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</si>
  <si>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</si>
  <si>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</si>
  <si>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</si>
  <si>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</si>
  <si>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</si>
  <si>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</si>
  <si>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</si>
  <si>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</si>
  <si>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</si>
  <si>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</si>
  <si>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</si>
  <si>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</si>
  <si>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</si>
  <si>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</si>
  <si>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</si>
  <si>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</si>
  <si>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</si>
  <si>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</si>
  <si>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</si>
  <si>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</si>
  <si>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</si>
  <si>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</si>
  <si>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</si>
  <si>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</si>
  <si>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</si>
  <si>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</si>
  <si>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</si>
  <si>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</si>
  <si>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</si>
  <si>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</si>
  <si>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</si>
  <si>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</si>
  <si>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</si>
  <si>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</si>
  <si>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</si>
  <si>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</si>
  <si>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</si>
  <si>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</si>
  <si>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</si>
  <si>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</si>
  <si>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</si>
  <si>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</si>
  <si>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</si>
  <si>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</si>
  <si>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</si>
  <si>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</si>
  <si>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</si>
  <si>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</si>
  <si>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</si>
  <si>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</si>
  <si>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</si>
  <si>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</si>
  <si>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</si>
  <si>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</si>
  <si>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</si>
  <si>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</si>
  <si>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</si>
  <si>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</si>
  <si>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</si>
  <si>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</si>
  <si>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</si>
  <si>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</si>
  <si>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</si>
  <si>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</si>
  <si>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</si>
  <si>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</si>
  <si>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</si>
  <si>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</si>
  <si>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</si>
  <si>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</si>
  <si>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</si>
  <si>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</si>
  <si>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</si>
  <si>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</si>
  <si>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</si>
  <si>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</si>
  <si>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</si>
  <si>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</si>
  <si>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</si>
  <si>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</si>
  <si>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</si>
  <si>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</si>
  <si>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</si>
  <si>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</si>
  <si>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</si>
  <si>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</si>
  <si>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</si>
  <si>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</si>
  <si>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</si>
  <si>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</si>
  <si>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</si>
  <si>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</si>
  <si>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</si>
  <si>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</si>
  <si>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</si>
  <si>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</si>
  <si>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</si>
  <si>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</si>
  <si>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</si>
  <si>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</si>
  <si>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</si>
  <si>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</si>
  <si>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</si>
  <si>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</si>
  <si>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</si>
  <si>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</si>
  <si>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</si>
  <si>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</si>
  <si>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</si>
  <si>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</si>
  <si>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</si>
  <si>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</si>
  <si>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</si>
  <si>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</si>
  <si>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</si>
  <si>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</si>
  <si>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</si>
  <si>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</si>
  <si>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</si>
  <si>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</si>
  <si>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</si>
  <si>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</si>
  <si>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</si>
  <si>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</si>
  <si>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</si>
  <si>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</si>
  <si>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</si>
  <si>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</si>
  <si>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</si>
  <si>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</si>
  <si>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</si>
  <si>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</si>
  <si>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</si>
  <si>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</si>
  <si>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</si>
  <si>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</si>
  <si>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</si>
  <si>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</si>
  <si>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</si>
  <si>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</si>
  <si>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</si>
  <si>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</si>
  <si>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</si>
  <si>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</si>
  <si>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</si>
  <si>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</si>
  <si>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</si>
  <si>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</si>
  <si>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</si>
  <si>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</si>
  <si>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</si>
  <si>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</si>
  <si>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</si>
  <si>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</si>
  <si>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</si>
  <si>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</si>
  <si>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</si>
  <si>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</si>
  <si>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</si>
  <si>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</si>
  <si>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</si>
  <si>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</si>
  <si>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</si>
  <si>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</si>
  <si>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</si>
  <si>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</si>
  <si>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</si>
  <si>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</si>
  <si>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</si>
  <si>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</si>
  <si>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</si>
  <si>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</si>
  <si>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</si>
  <si>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</si>
  <si>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</si>
  <si>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</si>
  <si>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</si>
  <si>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</si>
  <si>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</si>
  <si>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</si>
  <si>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</si>
  <si>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</si>
  <si>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</si>
  <si>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</si>
  <si>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</si>
  <si>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</si>
  <si>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</si>
  <si>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</si>
  <si>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</si>
  <si>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</si>
  <si>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</si>
  <si>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</si>
  <si>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</si>
  <si>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</si>
  <si>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</si>
  <si>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</si>
  <si>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</si>
  <si>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</si>
  <si>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</si>
  <si>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</si>
  <si>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</si>
  <si>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</si>
  <si>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</si>
  <si>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</si>
  <si>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</si>
  <si>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</si>
  <si>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</si>
  <si>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</si>
  <si>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</si>
  <si>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</si>
  <si>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</si>
  <si>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</si>
  <si>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</si>
  <si>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</si>
  <si>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</si>
  <si>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</si>
  <si>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</si>
  <si>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</si>
  <si>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</si>
  <si>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</si>
  <si>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</si>
  <si>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</si>
  <si>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</si>
  <si>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</si>
  <si>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</si>
  <si>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</si>
  <si>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</si>
  <si>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</si>
  <si>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</si>
  <si>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</si>
  <si>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</si>
  <si>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</si>
  <si>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</si>
  <si>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</si>
  <si>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</si>
  <si>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</si>
  <si>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</si>
  <si>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</si>
  <si>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</si>
  <si>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</si>
  <si>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</si>
  <si>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</si>
  <si>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</si>
  <si>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</si>
  <si>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</si>
  <si>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</si>
  <si>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</si>
  <si>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</si>
  <si>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</si>
  <si>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</si>
  <si>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</si>
  <si>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</si>
  <si>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</si>
  <si>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</si>
  <si>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</si>
  <si>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</si>
  <si>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</si>
  <si>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</si>
  <si>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</si>
  <si>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</si>
  <si>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</si>
  <si>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</si>
  <si>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</si>
  <si>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</si>
  <si>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</si>
  <si>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</si>
  <si>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</si>
  <si>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</si>
  <si>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</si>
  <si>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</si>
  <si>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</si>
  <si>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</si>
  <si>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</si>
  <si>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</si>
  <si>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</si>
  <si>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</si>
  <si>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</si>
  <si>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</si>
  <si>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</si>
  <si>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</si>
  <si>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</si>
  <si>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</si>
  <si>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</si>
  <si>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</si>
  <si>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</si>
  <si>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</si>
  <si>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</si>
  <si>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</si>
  <si>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</si>
  <si>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</si>
  <si>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</si>
  <si>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</si>
  <si>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</si>
  <si>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</si>
  <si>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</si>
  <si>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</si>
  <si>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</si>
  <si>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</si>
  <si>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</si>
  <si>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</si>
  <si>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</si>
  <si>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</si>
  <si>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</si>
  <si>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</si>
  <si>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</si>
  <si>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</si>
  <si>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</si>
  <si>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</si>
  <si>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</si>
  <si>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</si>
  <si>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</si>
  <si>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</si>
  <si>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</si>
  <si>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</si>
  <si>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</si>
  <si>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</si>
  <si>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</si>
  <si>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</si>
  <si>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</si>
  <si>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</si>
  <si>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</si>
  <si>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</si>
  <si>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</si>
  <si>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</si>
  <si>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</si>
  <si>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</si>
  <si>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</si>
  <si>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</si>
  <si>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</si>
  <si>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</si>
  <si>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</si>
  <si>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</si>
  <si>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</si>
  <si>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</si>
  <si>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</si>
  <si>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</si>
  <si>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</si>
  <si>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</si>
  <si>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</si>
  <si>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</si>
  <si>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</si>
  <si>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</si>
  <si>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</si>
  <si>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</si>
  <si>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</si>
  <si>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</si>
  <si>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</si>
  <si>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</si>
  <si>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</si>
  <si>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</si>
  <si>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</si>
  <si>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</si>
  <si>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</si>
  <si>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</si>
  <si>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</si>
  <si>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</si>
  <si>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</si>
  <si>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</si>
  <si>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</si>
  <si>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</si>
  <si>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</si>
  <si>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</si>
  <si>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</si>
  <si>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</si>
  <si>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</si>
  <si>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</si>
  <si>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</si>
  <si>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</si>
  <si>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</si>
  <si>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</si>
  <si>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</si>
  <si>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</si>
  <si>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</si>
  <si>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</si>
  <si>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</si>
  <si>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</si>
  <si>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</si>
  <si>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</si>
  <si>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</si>
  <si>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</si>
  <si>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</si>
  <si>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</si>
  <si>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</si>
  <si>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</si>
  <si>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</si>
  <si>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</si>
  <si>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</si>
  <si>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</si>
  <si>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</si>
  <si>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</si>
  <si>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</si>
  <si>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</si>
  <si>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</si>
  <si>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</si>
  <si>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</si>
  <si>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</si>
  <si>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</si>
  <si>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</si>
  <si>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</si>
  <si>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</si>
  <si>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</si>
  <si>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</si>
  <si>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</si>
  <si>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</si>
  <si>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</si>
  <si>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</si>
  <si>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</si>
  <si>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</si>
  <si>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</si>
  <si>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</si>
  <si>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</si>
  <si>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</si>
  <si>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</si>
  <si>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</si>
  <si>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</si>
  <si>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</si>
  <si>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</si>
  <si>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</si>
  <si>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</si>
  <si>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</si>
  <si>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</si>
  <si>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</si>
  <si>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</si>
  <si>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</si>
  <si>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</si>
  <si>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</si>
  <si>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</si>
  <si>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</si>
  <si>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</si>
  <si>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</si>
  <si>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</si>
  <si>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</si>
  <si>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</si>
  <si>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</si>
  <si>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</si>
  <si>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</si>
  <si>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</si>
  <si>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</si>
  <si>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</si>
  <si>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</si>
  <si>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</si>
  <si>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</si>
  <si>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</si>
  <si>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</si>
  <si>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</si>
  <si>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</si>
  <si>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</si>
  <si>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</si>
  <si>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</si>
  <si>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</si>
  <si>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</si>
  <si>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</si>
  <si>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</si>
  <si>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</si>
  <si>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</si>
  <si>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</si>
  <si>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</si>
  <si>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</si>
  <si>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</si>
  <si>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</si>
  <si>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</si>
  <si>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</si>
  <si>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</si>
  <si>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</si>
  <si>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</si>
  <si>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</si>
  <si>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</si>
  <si>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</si>
  <si>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</si>
  <si>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</si>
  <si>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</si>
  <si>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</si>
  <si>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</si>
  <si>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</si>
  <si>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</si>
  <si>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</si>
  <si>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</si>
  <si>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</si>
  <si>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</si>
  <si>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</si>
  <si>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</si>
  <si>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</si>
  <si>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</si>
  <si>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</si>
  <si>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</si>
  <si>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</si>
  <si>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</si>
  <si>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</si>
  <si>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</si>
  <si>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</si>
  <si>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</si>
  <si>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</si>
  <si>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</si>
  <si>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</si>
  <si>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</si>
  <si>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</si>
  <si>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</si>
  <si>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</si>
  <si>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</si>
  <si>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</si>
  <si>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</si>
  <si>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</si>
  <si>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</si>
  <si>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</si>
  <si>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</si>
  <si>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</si>
  <si>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</si>
  <si>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</si>
  <si>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</si>
  <si>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</si>
  <si>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</si>
  <si>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</si>
  <si>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</si>
  <si>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</si>
  <si>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</si>
  <si>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</si>
  <si>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</si>
  <si>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</si>
  <si>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</si>
  <si>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</si>
  <si>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</si>
  <si>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</si>
  <si>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</si>
  <si>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</si>
  <si>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</si>
  <si>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</si>
  <si>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</si>
  <si>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</si>
  <si>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</si>
  <si>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</si>
  <si>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</si>
  <si>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</si>
  <si>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</si>
  <si>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</si>
  <si>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</si>
  <si>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</si>
  <si>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</si>
  <si>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</si>
  <si>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</si>
  <si>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</si>
  <si>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</si>
  <si>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</si>
  <si>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</si>
  <si>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</si>
  <si>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</si>
  <si>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</si>
  <si>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</si>
  <si>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</si>
  <si>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</si>
  <si>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</si>
  <si>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</si>
  <si>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</si>
  <si>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</si>
  <si>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</si>
  <si>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</si>
  <si>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</si>
  <si>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</si>
  <si>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</si>
  <si>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</si>
  <si>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</si>
  <si>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</si>
  <si>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</si>
  <si>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</si>
  <si>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</si>
  <si>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</si>
  <si>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</si>
  <si>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</si>
  <si>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</si>
  <si>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</si>
  <si>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</si>
  <si>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</si>
  <si>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</si>
  <si>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</si>
  <si>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</si>
  <si>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</si>
  <si>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</si>
  <si>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</si>
  <si>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</si>
  <si>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</si>
  <si>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</si>
  <si>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</si>
  <si>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</si>
  <si>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</si>
  <si>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</si>
  <si>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</si>
  <si>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</si>
  <si>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</si>
  <si>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</si>
  <si>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</si>
  <si>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</si>
  <si>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</si>
  <si>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</si>
  <si>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</si>
  <si>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</si>
  <si>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</si>
  <si>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</si>
  <si>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</si>
  <si>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</si>
  <si>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</si>
  <si>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</si>
  <si>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</si>
  <si>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</si>
  <si>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</si>
  <si>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</si>
  <si>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</si>
  <si>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</si>
  <si>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</si>
  <si>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</si>
  <si>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</si>
  <si>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</si>
  <si>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</si>
  <si>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</si>
  <si>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</si>
  <si>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</si>
  <si>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</si>
  <si>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</si>
  <si>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</si>
  <si>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</si>
  <si>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</si>
  <si>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</si>
  <si>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</si>
  <si>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</si>
  <si>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</si>
  <si>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</si>
  <si>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</si>
  <si>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</si>
  <si>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</si>
  <si>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</si>
  <si>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</si>
  <si>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</si>
  <si>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</si>
  <si>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</si>
  <si>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</si>
  <si>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</si>
  <si>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</si>
  <si>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</si>
  <si>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</si>
  <si>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</si>
  <si>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</si>
  <si>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</si>
  <si>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</si>
  <si>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</si>
  <si>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</si>
  <si>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</si>
  <si>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</si>
  <si>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</si>
  <si>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</si>
  <si>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</si>
  <si>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</si>
  <si>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</si>
  <si>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</si>
  <si>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</si>
  <si>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</si>
  <si>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</si>
  <si>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</si>
  <si>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</si>
  <si>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</si>
  <si>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</si>
  <si>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</si>
  <si>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</si>
  <si>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</si>
  <si>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</si>
  <si>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</si>
  <si>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</si>
  <si>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</si>
  <si>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</si>
  <si>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</si>
  <si>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</si>
  <si>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</si>
  <si>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</si>
  <si>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</si>
  <si>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</si>
  <si>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</si>
  <si>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</si>
  <si>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</si>
  <si>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</si>
  <si>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</si>
  <si>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</si>
  <si>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</si>
  <si>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</si>
  <si>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</si>
  <si>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</si>
  <si>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</si>
  <si>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</si>
  <si>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</si>
  <si>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</si>
  <si>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</si>
  <si>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</si>
  <si>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</si>
  <si>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</si>
  <si>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</si>
  <si>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</si>
  <si>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</si>
  <si>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</si>
  <si>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</si>
  <si>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</si>
  <si>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</si>
  <si>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</si>
  <si>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</si>
  <si>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</si>
  <si>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</si>
  <si>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</si>
  <si>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</si>
  <si>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</si>
  <si>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</si>
  <si>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</si>
  <si>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</si>
  <si>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</si>
  <si>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</si>
  <si>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</si>
  <si>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</si>
  <si>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</si>
  <si>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</si>
  <si>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</si>
  <si>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</si>
  <si>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</si>
  <si>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</si>
  <si>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</si>
  <si>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</si>
  <si>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</si>
  <si>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</si>
  <si>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</si>
  <si>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</si>
  <si>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</si>
  <si>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</si>
  <si>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</si>
  <si>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</si>
  <si>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</si>
  <si>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</si>
  <si>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</si>
  <si>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</si>
  <si>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</si>
  <si>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</si>
  <si>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</si>
  <si>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</si>
  <si>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</si>
  <si>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</si>
  <si>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</si>
  <si>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</si>
  <si>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</si>
  <si>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</si>
  <si>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</si>
  <si>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</si>
  <si>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</si>
  <si>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</si>
  <si>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</si>
  <si>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</si>
  <si>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</si>
  <si>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</si>
  <si>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</si>
  <si>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</si>
  <si>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</si>
  <si>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</si>
  <si>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</si>
  <si>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</si>
  <si>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</si>
  <si>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</si>
  <si>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</si>
  <si>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</si>
  <si>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</si>
  <si>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</si>
  <si>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</si>
  <si>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</si>
  <si>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</si>
  <si>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</si>
  <si>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</si>
  <si>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</si>
  <si>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</si>
  <si>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</si>
  <si>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</si>
  <si>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</si>
  <si>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</si>
  <si>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</si>
  <si>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</si>
  <si>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</si>
  <si>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</si>
  <si>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</si>
  <si>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</si>
  <si>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</si>
  <si>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</si>
  <si>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</si>
  <si>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</si>
  <si>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</si>
  <si>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</si>
  <si>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</si>
  <si>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</si>
  <si>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</si>
  <si>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</si>
  <si>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</si>
  <si>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</si>
  <si>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</si>
  <si>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</si>
  <si>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</si>
  <si>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</si>
  <si>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</si>
  <si>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</si>
  <si>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</si>
  <si>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</si>
  <si>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</si>
  <si>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</si>
  <si>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</si>
  <si>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</si>
  <si>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</si>
  <si>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</si>
  <si>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</si>
  <si>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</si>
  <si>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</si>
  <si>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</si>
  <si>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</si>
  <si>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</si>
  <si>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</si>
  <si>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</si>
  <si>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</si>
  <si>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</si>
  <si>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</si>
  <si>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</si>
  <si>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</si>
  <si>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</si>
  <si>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</si>
  <si>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</si>
  <si>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</si>
  <si>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</si>
  <si>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</si>
  <si>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</si>
  <si>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</si>
  <si>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</si>
  <si>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</si>
  <si>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</si>
  <si>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</si>
  <si>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</si>
  <si>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</si>
  <si>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</si>
  <si>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</si>
  <si>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</si>
  <si>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</si>
  <si>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</si>
  <si>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</si>
  <si>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</si>
  <si>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</si>
  <si>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</si>
  <si>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</si>
  <si>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</si>
  <si>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</si>
  <si>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</si>
  <si>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</si>
  <si>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</si>
  <si>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</si>
  <si>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</si>
  <si>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</si>
  <si>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</si>
  <si>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</si>
  <si>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</si>
  <si>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</si>
  <si>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</si>
  <si>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</si>
  <si>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</si>
  <si>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</si>
  <si>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</si>
  <si>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</si>
  <si>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</si>
  <si>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</si>
  <si>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</si>
  <si>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</si>
  <si>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</si>
  <si>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</si>
  <si>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</si>
  <si>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</si>
  <si>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</si>
  <si>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</si>
  <si>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</si>
  <si>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</si>
  <si>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</si>
  <si>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</si>
  <si>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</si>
  <si>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</si>
  <si>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</si>
  <si>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</si>
  <si>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</si>
  <si>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</si>
  <si>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</si>
  <si>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</si>
  <si>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</si>
  <si>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</si>
  <si>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</si>
  <si>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</si>
  <si>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</si>
  <si>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</si>
  <si>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</si>
  <si>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</si>
  <si>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</si>
  <si>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</si>
  <si>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</si>
  <si>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</si>
  <si>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</si>
  <si>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</si>
  <si>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</si>
  <si>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</si>
  <si>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</si>
  <si>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</si>
  <si>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</si>
  <si>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</si>
  <si>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</si>
  <si>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</si>
  <si>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</si>
  <si>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</si>
  <si>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</si>
  <si>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</si>
  <si>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</si>
  <si>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</si>
  <si>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</si>
  <si>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</si>
  <si>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</si>
  <si>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</si>
  <si>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</si>
  <si>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</si>
  <si>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</si>
  <si>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</si>
  <si>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</si>
  <si>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</si>
  <si>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</si>
  <si>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</si>
  <si>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</si>
  <si>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</si>
  <si>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</si>
  <si>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</si>
  <si>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</si>
  <si>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</si>
  <si>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</si>
  <si>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</si>
  <si>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</si>
  <si>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</si>
  <si>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</si>
  <si>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</si>
  <si>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</si>
  <si>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</si>
  <si>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</si>
  <si>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</si>
  <si>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</si>
  <si>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</si>
  <si>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</si>
  <si>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</si>
  <si>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</si>
  <si>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</si>
  <si>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</si>
  <si>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</si>
  <si>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</si>
  <si>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</si>
  <si>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</si>
  <si>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</si>
  <si>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</si>
  <si>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</si>
  <si>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</si>
  <si>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</si>
  <si>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</si>
  <si>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</si>
  <si>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</si>
  <si>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</si>
  <si>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</si>
  <si>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</si>
  <si>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</si>
  <si>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</si>
  <si>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</si>
  <si>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</si>
  <si>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</si>
  <si>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</si>
  <si>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</si>
  <si>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</si>
  <si>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</si>
  <si>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</si>
  <si>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</si>
  <si>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</si>
  <si>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</si>
  <si>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</si>
  <si>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</si>
  <si>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</si>
  <si>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</si>
  <si>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</si>
  <si>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</si>
  <si>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</si>
  <si>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</si>
  <si>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</si>
  <si>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</si>
  <si>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</si>
  <si>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</si>
  <si>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</si>
  <si>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</si>
  <si>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</si>
  <si>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</si>
  <si>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</si>
  <si>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</si>
  <si>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</si>
  <si>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</si>
  <si>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</si>
  <si>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</si>
  <si>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</si>
  <si>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</si>
  <si>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</si>
  <si>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</si>
  <si>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</si>
  <si>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</si>
  <si>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</si>
  <si>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</si>
  <si>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</si>
  <si>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</si>
  <si>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</si>
  <si>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</si>
  <si>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</si>
  <si>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</si>
  <si>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</si>
  <si>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</si>
  <si>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</si>
  <si>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</si>
  <si>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</si>
  <si>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</si>
  <si>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</si>
  <si>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</si>
  <si>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</si>
  <si>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</si>
  <si>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</si>
  <si>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</si>
  <si>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</si>
  <si>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</si>
  <si>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</si>
  <si>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</si>
  <si>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</si>
  <si>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</si>
  <si>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</si>
  <si>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</si>
  <si>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</si>
  <si>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</si>
  <si>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</si>
  <si>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</si>
  <si>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</si>
  <si>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</si>
  <si>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</si>
  <si>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</si>
  <si>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</si>
  <si>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</si>
  <si>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</si>
  <si>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</si>
  <si>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</si>
  <si>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</si>
  <si>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</si>
  <si>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</si>
  <si>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</si>
  <si>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</si>
  <si>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</si>
  <si>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</si>
  <si>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</si>
  <si>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</si>
  <si>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</si>
  <si>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</si>
  <si>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</si>
  <si>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</si>
  <si>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</si>
  <si>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</si>
  <si>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</si>
  <si>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</si>
  <si>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</si>
  <si>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</si>
  <si>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</si>
  <si>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</si>
  <si>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</si>
  <si>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</si>
  <si>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</si>
  <si>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</si>
  <si>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</si>
  <si>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</si>
  <si>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</si>
  <si>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</si>
  <si>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</si>
  <si>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</si>
  <si>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</si>
  <si>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</si>
  <si>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</si>
  <si>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</si>
  <si>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</si>
  <si>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</si>
  <si>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</si>
  <si>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</si>
  <si>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</si>
  <si>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</si>
  <si>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</si>
  <si>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</si>
  <si>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</si>
  <si>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</si>
  <si>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</si>
  <si>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</si>
  <si>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</si>
  <si>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</si>
  <si>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</si>
  <si>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</si>
  <si>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</si>
  <si>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</si>
  <si>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</si>
  <si>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</si>
  <si>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</si>
  <si>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</si>
  <si>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</si>
  <si>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</si>
  <si>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</si>
  <si>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</si>
  <si>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</si>
  <si>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</si>
  <si>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</si>
  <si>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</si>
  <si>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</si>
  <si>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</si>
  <si>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</si>
  <si>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</si>
  <si>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</si>
  <si>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</si>
  <si>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</si>
  <si>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</si>
  <si>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</si>
  <si>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</si>
  <si>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</si>
  <si>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</si>
  <si>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</si>
  <si>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</si>
  <si>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</si>
  <si>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</si>
  <si>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</si>
  <si>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</si>
  <si>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</si>
  <si>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</si>
  <si>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</si>
  <si>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</si>
  <si>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</si>
  <si>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</si>
  <si>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</si>
  <si>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</si>
  <si>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</si>
  <si>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</si>
  <si>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</si>
  <si>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</si>
  <si>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</si>
  <si>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</si>
  <si>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</si>
  <si>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</si>
  <si>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</si>
  <si>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</si>
  <si>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</si>
  <si>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</si>
  <si>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</si>
  <si>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</si>
  <si>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</si>
  <si>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</si>
  <si>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</si>
  <si>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</si>
  <si>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</si>
  <si>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</si>
  <si>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</si>
  <si>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</si>
  <si>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</si>
  <si>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</si>
  <si>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</si>
  <si>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</si>
  <si>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</si>
  <si>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</si>
  <si>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</si>
  <si>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</si>
  <si>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</si>
  <si>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</si>
  <si>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</si>
  <si>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</si>
  <si>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</si>
  <si>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</si>
  <si>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</si>
  <si>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</si>
  <si>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</si>
  <si>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</si>
  <si>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</si>
  <si>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</si>
  <si>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</si>
  <si>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</si>
  <si>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</si>
  <si>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</si>
  <si>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</si>
  <si>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</si>
  <si>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</si>
  <si>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</si>
  <si>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</si>
  <si>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</si>
  <si>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</si>
  <si>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</si>
  <si>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</si>
  <si>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</si>
  <si>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</si>
  <si>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</si>
  <si>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</si>
  <si>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</si>
  <si>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</si>
  <si>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</si>
  <si>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</si>
  <si>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</si>
  <si>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</si>
  <si>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</si>
  <si>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</si>
  <si>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</si>
  <si>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</si>
  <si>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</si>
  <si>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</si>
  <si>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</si>
  <si>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</si>
  <si>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</si>
  <si>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</si>
  <si>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</si>
  <si>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</si>
  <si>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</si>
  <si>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</si>
  <si>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</si>
  <si>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</si>
  <si>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</si>
  <si>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</si>
  <si>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</si>
  <si>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</si>
  <si>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</si>
  <si>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</si>
  <si>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</si>
  <si>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</si>
  <si>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</si>
  <si>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</si>
  <si>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</si>
  <si>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</si>
  <si>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</si>
  <si>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</si>
  <si>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</si>
  <si>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</si>
  <si>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</si>
  <si>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</si>
  <si>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</si>
  <si>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</si>
  <si>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</si>
  <si>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</si>
  <si>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</si>
  <si>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</si>
  <si>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</si>
  <si>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</si>
  <si>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</si>
  <si>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</si>
  <si>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</si>
  <si>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</si>
  <si>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</si>
  <si>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</si>
  <si>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</si>
  <si>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</si>
  <si>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</si>
  <si>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</si>
  <si>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</si>
  <si>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</si>
  <si>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</si>
  <si>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</si>
  <si>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</si>
  <si>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</si>
  <si>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</si>
  <si>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</si>
  <si>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</si>
  <si>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</si>
  <si>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</si>
  <si>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</si>
  <si>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</si>
  <si>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</si>
  <si>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</si>
  <si>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</si>
  <si>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</si>
  <si>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</si>
  <si>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</si>
  <si>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</si>
  <si>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</si>
  <si>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</si>
  <si>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</si>
  <si>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</si>
  <si>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</si>
  <si>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</si>
  <si>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</si>
  <si>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</si>
  <si>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</si>
  <si>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</si>
  <si>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</si>
  <si>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</si>
  <si>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</si>
  <si>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</si>
  <si>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</si>
  <si>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</si>
  <si>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</si>
  <si>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</si>
  <si>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</si>
  <si>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</si>
  <si>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</si>
  <si>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</si>
  <si>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</si>
  <si>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</si>
  <si>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</si>
  <si>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</si>
  <si>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</si>
  <si>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</si>
  <si>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</si>
  <si>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</si>
  <si>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</si>
  <si>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</si>
  <si>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</si>
  <si>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</si>
  <si>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</si>
  <si>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</si>
  <si>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</si>
  <si>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</si>
  <si>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</si>
  <si>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</si>
  <si>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</si>
  <si>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</si>
  <si>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</si>
  <si>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</si>
  <si>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</si>
  <si>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</si>
  <si>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</si>
  <si>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</si>
  <si>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</si>
  <si>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</si>
  <si>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</si>
  <si>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</si>
  <si>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</si>
  <si>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</si>
  <si>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</si>
  <si>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</si>
  <si>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</si>
  <si>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</si>
  <si>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</si>
  <si>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</si>
  <si>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</si>
  <si>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</si>
  <si>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</si>
  <si>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</si>
  <si>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</si>
  <si>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</si>
  <si>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</si>
  <si>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</si>
  <si>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</si>
  <si>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</si>
  <si>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</si>
  <si>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</si>
  <si>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</si>
  <si>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</si>
  <si>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</si>
  <si>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</si>
  <si>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</si>
  <si>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</si>
  <si>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</si>
  <si>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</si>
  <si>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</si>
  <si>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</si>
  <si>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</si>
  <si>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</si>
  <si>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</si>
  <si>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</si>
  <si>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</si>
  <si>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</si>
  <si>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</si>
  <si>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</si>
  <si>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</si>
  <si>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</si>
  <si>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</si>
  <si>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</si>
  <si>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</si>
  <si>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</si>
  <si>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</si>
  <si>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</si>
  <si>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</si>
  <si>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</si>
  <si>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</si>
  <si>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</si>
  <si>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</si>
  <si>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</si>
  <si>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</si>
  <si>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</si>
  <si>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</si>
  <si>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</si>
  <si>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</si>
  <si>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</si>
  <si>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</si>
  <si>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</si>
  <si>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</si>
  <si>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</si>
  <si>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</si>
  <si>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</si>
  <si>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</si>
  <si>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</si>
  <si>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</si>
  <si>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</si>
  <si>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</si>
  <si>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</si>
  <si>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</si>
  <si>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</si>
  <si>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</si>
  <si>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</si>
  <si>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</si>
  <si>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</si>
  <si>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</si>
  <si>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</si>
  <si>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</si>
  <si>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</si>
  <si>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</si>
  <si>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</si>
  <si>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</si>
  <si>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</si>
  <si>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</si>
  <si>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</si>
  <si>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</si>
  <si>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</si>
  <si>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</si>
  <si>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</si>
  <si>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</si>
  <si>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</si>
  <si>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</si>
  <si>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</si>
  <si>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</si>
  <si>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</si>
  <si>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</si>
  <si>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</si>
  <si>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</si>
  <si>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</si>
  <si>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</si>
  <si>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</si>
  <si>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</si>
  <si>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</si>
  <si>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</si>
  <si>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</si>
  <si>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</si>
  <si>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</si>
  <si>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</si>
  <si>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</si>
  <si>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</si>
  <si>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</si>
  <si>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</si>
  <si>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</si>
  <si>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</si>
  <si>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</si>
  <si>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</si>
  <si>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</si>
  <si>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</si>
  <si>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</si>
  <si>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</si>
  <si>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</si>
  <si>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</si>
  <si>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</si>
  <si>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</si>
  <si>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</si>
  <si>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</si>
  <si>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</si>
  <si>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</si>
  <si>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</si>
  <si>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</si>
  <si>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</si>
  <si>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</si>
  <si>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</si>
  <si>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</si>
  <si>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</si>
  <si>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</si>
  <si>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</si>
  <si>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</si>
  <si>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</si>
  <si>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</si>
  <si>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</si>
  <si>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</si>
  <si>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</si>
  <si>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</si>
  <si>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</si>
  <si>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</si>
  <si>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</si>
  <si>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</si>
  <si>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</si>
  <si>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</si>
  <si>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</si>
  <si>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</si>
  <si>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</si>
  <si>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</si>
  <si>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</si>
  <si>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</si>
  <si>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</si>
  <si>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</si>
  <si>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</si>
  <si>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</si>
  <si>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</si>
  <si>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</si>
  <si>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</si>
  <si>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</si>
  <si>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</si>
  <si>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</si>
  <si>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</si>
  <si>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</si>
  <si>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</si>
  <si>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</si>
  <si>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</si>
  <si>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</si>
  <si>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</si>
  <si>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</si>
  <si>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</si>
  <si>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</si>
  <si>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</si>
  <si>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</si>
  <si>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</si>
  <si>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</si>
  <si>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</si>
  <si>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</si>
  <si>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</si>
  <si>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</si>
  <si>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</si>
  <si>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</si>
  <si>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</si>
  <si>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</si>
  <si>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</si>
  <si>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</si>
  <si>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</si>
  <si>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</si>
  <si>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</si>
  <si>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</si>
  <si>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</si>
  <si>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</si>
  <si>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</si>
  <si>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</si>
  <si>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</si>
  <si>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</si>
  <si>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</si>
  <si>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</si>
  <si>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</si>
  <si>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</si>
  <si>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</si>
  <si>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</si>
  <si>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</si>
  <si>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</si>
  <si>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</si>
  <si>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</si>
  <si>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</si>
  <si>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</si>
  <si>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</si>
  <si>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</si>
  <si>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</si>
  <si>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</si>
  <si>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</si>
  <si>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</si>
  <si>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</si>
  <si>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</si>
  <si>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</si>
  <si>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</si>
  <si>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</si>
  <si>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</si>
  <si>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</si>
  <si>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</si>
  <si>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</si>
  <si>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</si>
  <si>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</si>
  <si>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</si>
  <si>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</si>
  <si>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</si>
  <si>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</si>
  <si>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</si>
  <si>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</si>
  <si>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</si>
  <si>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</si>
  <si>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</si>
  <si>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</si>
  <si>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</si>
  <si>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</si>
  <si>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</si>
  <si>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</si>
  <si>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</si>
  <si>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</si>
  <si>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</si>
  <si>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</si>
  <si>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</si>
  <si>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</si>
  <si>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</si>
  <si>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</si>
  <si>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</si>
  <si>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</si>
  <si>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</si>
  <si>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</si>
  <si>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</si>
  <si>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</si>
  <si>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</si>
  <si>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</si>
  <si>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</si>
  <si>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</si>
  <si>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</si>
  <si>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</si>
  <si>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</si>
  <si>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</si>
  <si>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</si>
  <si>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</si>
  <si>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</si>
  <si>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</si>
  <si>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</si>
  <si>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</si>
  <si>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</si>
  <si>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</si>
  <si>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</si>
  <si>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</si>
  <si>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</si>
  <si>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</si>
  <si>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</si>
  <si>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</si>
  <si>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</si>
  <si>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</si>
  <si>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</si>
  <si>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</si>
  <si>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</si>
  <si>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</si>
  <si>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</si>
  <si>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</si>
  <si>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</si>
  <si>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</si>
  <si>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</si>
  <si>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</si>
  <si>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</si>
  <si>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</si>
  <si>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</si>
  <si>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</si>
  <si>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</si>
  <si>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</si>
  <si>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</si>
  <si>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</si>
  <si>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</si>
  <si>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</si>
  <si>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</si>
  <si>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</si>
  <si>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</si>
  <si>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</si>
  <si>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</si>
  <si>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</si>
  <si>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</si>
  <si>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</si>
  <si>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</si>
  <si>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</si>
  <si>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</si>
  <si>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</si>
  <si>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</si>
  <si>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</si>
  <si>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</si>
  <si>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</si>
  <si>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</si>
  <si>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</si>
  <si>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</si>
  <si>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</si>
  <si>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</si>
  <si>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</si>
  <si>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</si>
  <si>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</si>
  <si>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</si>
  <si>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</si>
  <si>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</si>
  <si>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</si>
  <si>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</si>
  <si>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</si>
  <si>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</si>
  <si>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</si>
  <si>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</si>
  <si>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</si>
  <si>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</si>
  <si>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</si>
  <si>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</si>
  <si>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</si>
  <si>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</si>
  <si>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</si>
  <si>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</si>
  <si>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</si>
  <si>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</si>
  <si>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</si>
  <si>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</si>
  <si>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</si>
  <si>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</si>
  <si>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</si>
  <si>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</si>
  <si>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</si>
  <si>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</si>
  <si>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</si>
  <si>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</si>
  <si>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</si>
  <si>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</si>
  <si>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</si>
  <si>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</si>
  <si>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</si>
  <si>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</si>
  <si>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</si>
  <si>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</si>
  <si>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</si>
  <si>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</si>
  <si>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</si>
  <si>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</si>
  <si>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</si>
  <si>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</si>
  <si>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</si>
  <si>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</si>
  <si>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</si>
  <si>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</si>
  <si>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</si>
  <si>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</si>
  <si>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</si>
  <si>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</si>
  <si>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</si>
  <si>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</si>
  <si>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</si>
  <si>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</si>
  <si>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</si>
  <si>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</si>
  <si>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</si>
  <si>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</si>
  <si>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</si>
  <si>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</si>
  <si>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</si>
  <si>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</si>
  <si>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</si>
  <si>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</si>
  <si>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</si>
  <si>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</si>
  <si>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</si>
  <si>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</si>
  <si>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</si>
  <si>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</si>
  <si>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</si>
  <si>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</si>
  <si>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</si>
  <si>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</si>
  <si>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</si>
  <si>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</si>
  <si>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</si>
  <si>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</si>
  <si>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</si>
  <si>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</si>
  <si>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</si>
  <si>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</si>
  <si>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</si>
  <si>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</si>
  <si>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</si>
  <si>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</si>
  <si>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</si>
  <si>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</si>
  <si>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</si>
  <si>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</si>
  <si>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</si>
  <si>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</si>
  <si>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</si>
  <si>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</si>
  <si>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</si>
  <si>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</si>
  <si>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</si>
  <si>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</si>
  <si>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</si>
  <si>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</si>
  <si>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</si>
  <si>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</si>
  <si>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</si>
  <si>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</si>
  <si>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</si>
  <si>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</si>
  <si>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</si>
  <si>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</si>
  <si>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</si>
  <si>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</si>
  <si>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</si>
  <si>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</si>
  <si>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</si>
  <si>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</si>
  <si>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</si>
  <si>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</si>
  <si>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</si>
  <si>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</si>
  <si>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</si>
  <si>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</si>
  <si>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</si>
  <si>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</si>
  <si>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</si>
  <si>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</si>
  <si>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</si>
  <si>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</si>
  <si>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</si>
  <si>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</si>
  <si>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</si>
  <si>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</si>
  <si>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</si>
  <si>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</si>
  <si>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</si>
  <si>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</si>
  <si>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</si>
  <si>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</si>
  <si>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</si>
  <si>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</si>
  <si>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</si>
  <si>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</si>
  <si>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</si>
  <si>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</si>
  <si>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</si>
  <si>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</si>
  <si>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</si>
  <si>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</si>
  <si>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</si>
  <si>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</si>
  <si>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</si>
  <si>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</si>
  <si>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</si>
  <si>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</si>
  <si>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</si>
  <si>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</si>
  <si>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</si>
  <si>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</si>
  <si>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</si>
  <si>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</si>
  <si>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</si>
  <si>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</si>
  <si>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</si>
  <si>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</si>
  <si>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</si>
  <si>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</si>
  <si>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</si>
  <si>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</si>
  <si>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</si>
  <si>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</si>
  <si>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</si>
  <si>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</si>
  <si>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</si>
  <si>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</si>
  <si>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</si>
  <si>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</si>
  <si>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</si>
  <si>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</si>
  <si>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</si>
  <si>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</si>
  <si>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</si>
  <si>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</si>
  <si>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</si>
  <si>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</si>
  <si>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</si>
  <si>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</si>
  <si>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</si>
  <si>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</si>
  <si>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</si>
  <si>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</si>
  <si>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</si>
  <si>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</si>
  <si>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</si>
  <si>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</si>
  <si>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</si>
  <si>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</si>
  <si>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</si>
  <si>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</si>
  <si>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</si>
  <si>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</si>
  <si>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</si>
  <si>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</si>
  <si>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</si>
  <si>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</si>
  <si>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</si>
  <si>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</si>
  <si>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</si>
  <si>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</si>
  <si>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</si>
  <si>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</si>
  <si>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</si>
  <si>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</si>
  <si>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</si>
  <si>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</si>
  <si>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</si>
  <si>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</si>
  <si>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</si>
  <si>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</si>
  <si>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</si>
  <si>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</si>
  <si>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</si>
  <si>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</si>
  <si>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</si>
  <si>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</si>
  <si>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</si>
  <si>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</si>
  <si>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</si>
  <si>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</si>
  <si>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</si>
  <si>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</si>
  <si>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</si>
  <si>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</si>
  <si>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</si>
  <si>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</si>
  <si>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</si>
  <si>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</si>
  <si>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</si>
  <si>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</si>
  <si>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</si>
  <si>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</si>
  <si>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</si>
  <si>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</si>
  <si>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</si>
  <si>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</si>
  <si>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</si>
  <si>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</si>
  <si>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</si>
  <si>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</si>
  <si>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</si>
  <si>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</si>
  <si>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</si>
  <si>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</si>
  <si>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</si>
  <si>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</si>
  <si>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</si>
  <si>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</si>
  <si>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</si>
  <si>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</si>
  <si>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</si>
  <si>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</si>
  <si>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</si>
  <si>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</si>
  <si>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</si>
  <si>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</si>
  <si>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</si>
  <si>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</si>
  <si>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</si>
  <si>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</si>
  <si>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</si>
  <si>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</si>
  <si>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</si>
  <si>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</si>
  <si>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</si>
  <si>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</si>
  <si>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</si>
  <si>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</si>
  <si>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</si>
  <si>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</si>
  <si>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</si>
  <si>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</si>
  <si>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</si>
  <si>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</si>
  <si>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</si>
  <si>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</si>
  <si>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</si>
  <si>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</si>
  <si>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</si>
  <si>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</si>
  <si>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</si>
  <si>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</si>
  <si>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</si>
  <si>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</si>
  <si>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</si>
  <si>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</si>
  <si>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</si>
  <si>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</si>
  <si>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</si>
  <si>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</si>
  <si>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</si>
  <si>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</si>
  <si>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</si>
  <si>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</si>
  <si>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</si>
  <si>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</si>
  <si>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</si>
  <si>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</si>
  <si>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</si>
  <si>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</si>
  <si>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</si>
  <si>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</si>
  <si>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</si>
  <si>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</si>
  <si>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</si>
  <si>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</si>
  <si>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</si>
  <si>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</si>
  <si>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</si>
  <si>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</si>
  <si>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</si>
  <si>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</si>
  <si>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</si>
  <si>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</si>
  <si>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</si>
  <si>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</si>
  <si>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</si>
  <si>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</si>
  <si>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</si>
  <si>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</si>
  <si>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</si>
  <si>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</si>
  <si>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</si>
  <si>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</si>
  <si>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</si>
  <si>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</si>
  <si>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</si>
  <si>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</si>
  <si>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</si>
  <si>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</si>
  <si>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</si>
  <si>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</si>
  <si>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</si>
  <si>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</si>
  <si>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</si>
  <si>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</si>
  <si>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</si>
  <si>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</si>
  <si>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</si>
  <si>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</si>
  <si>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</si>
  <si>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</si>
  <si>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</si>
  <si>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</si>
  <si>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</si>
  <si>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</si>
  <si>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</si>
  <si>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</si>
  <si>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</si>
  <si>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</si>
  <si>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</si>
  <si>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</si>
  <si>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</si>
  <si>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</si>
  <si>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</si>
  <si>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</si>
  <si>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</si>
  <si>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</si>
  <si>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</si>
  <si>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</si>
  <si>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</si>
  <si>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</si>
  <si>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</si>
  <si>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</si>
  <si>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</si>
  <si>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</si>
  <si>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</si>
  <si>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</si>
  <si>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</si>
  <si>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</si>
  <si>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</si>
  <si>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</si>
  <si>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</si>
  <si>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</si>
  <si>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</si>
  <si>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</si>
  <si>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</si>
  <si>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</si>
  <si>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</si>
  <si>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</si>
  <si>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</si>
  <si>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</si>
  <si>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</si>
  <si>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</si>
  <si>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</si>
  <si>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</si>
  <si>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</si>
  <si>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</si>
  <si>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</si>
  <si>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</si>
  <si>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</si>
  <si>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</si>
  <si>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</si>
  <si>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</si>
  <si>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</si>
  <si>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</si>
  <si>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</si>
  <si>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</si>
  <si>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</si>
  <si>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</si>
  <si>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</si>
  <si>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</si>
  <si>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</si>
  <si>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</si>
  <si>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</si>
  <si>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</si>
  <si>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</si>
  <si>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</si>
  <si>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</si>
  <si>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</si>
  <si>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</si>
  <si>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</si>
  <si>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</si>
  <si>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</si>
  <si>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</si>
  <si>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</si>
  <si>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</si>
  <si>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</si>
  <si>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</si>
  <si>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</si>
  <si>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</si>
  <si>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</si>
  <si>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</si>
  <si>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</si>
  <si>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</si>
  <si>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</si>
  <si>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</si>
  <si>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</si>
  <si>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</si>
  <si>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</si>
  <si>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</si>
  <si>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</si>
  <si>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</si>
  <si>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</si>
  <si>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</si>
  <si>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</si>
  <si>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</si>
  <si>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</si>
  <si>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</si>
  <si>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</si>
  <si>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</si>
  <si>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</si>
  <si>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</si>
  <si>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</si>
  <si>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</si>
  <si>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</si>
  <si>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</si>
  <si>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</si>
  <si>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</si>
  <si>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</si>
  <si>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</si>
  <si>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</si>
  <si>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</si>
  <si>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</si>
  <si>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</si>
  <si>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</si>
  <si>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</si>
  <si>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</si>
  <si>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</si>
  <si>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</si>
  <si>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</si>
  <si>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</si>
  <si>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</si>
  <si>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</si>
  <si>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</si>
  <si>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</si>
  <si>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</si>
  <si>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</si>
  <si>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</si>
  <si>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</si>
  <si>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</si>
  <si>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</si>
  <si>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</si>
  <si>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</si>
  <si>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</si>
  <si>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</si>
  <si>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</si>
  <si>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</si>
  <si>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</si>
  <si>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</si>
  <si>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</si>
  <si>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</si>
  <si>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</si>
  <si>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</si>
  <si>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</si>
  <si>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</si>
  <si>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</si>
  <si>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</si>
  <si>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</si>
  <si>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</si>
  <si>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</si>
  <si>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</si>
  <si>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</si>
  <si>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</si>
  <si>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</si>
  <si>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</si>
  <si>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</si>
  <si>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</si>
  <si>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</si>
  <si>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</si>
  <si>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</si>
  <si>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</si>
  <si>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</si>
  <si>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</si>
  <si>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</si>
  <si>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</si>
  <si>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</si>
  <si>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</si>
  <si>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</si>
  <si>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</si>
  <si>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</si>
  <si>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</si>
  <si>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</si>
  <si>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</si>
  <si>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</si>
  <si>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</si>
  <si>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</si>
  <si>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</si>
  <si>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</si>
  <si>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</si>
  <si>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</si>
  <si>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</si>
  <si>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</si>
  <si>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</si>
  <si>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</si>
  <si>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</si>
  <si>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</si>
  <si>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</si>
  <si>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</si>
  <si>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</si>
  <si>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</si>
  <si>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</si>
  <si>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</si>
  <si>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</si>
  <si>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</si>
  <si>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</si>
  <si>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</si>
  <si>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</si>
  <si>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</si>
  <si>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</si>
  <si>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</si>
  <si>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</si>
  <si>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</si>
  <si>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</si>
  <si>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</si>
  <si>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</si>
  <si>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</si>
  <si>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</si>
  <si>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</si>
  <si>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</si>
  <si>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</si>
  <si>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</si>
  <si>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</si>
  <si>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</si>
  <si>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</si>
  <si>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</si>
  <si>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</si>
  <si>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</si>
  <si>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</si>
  <si>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</si>
  <si>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</si>
  <si>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</si>
  <si>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</si>
  <si>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</si>
  <si>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</si>
  <si>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</si>
  <si>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</si>
  <si>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</si>
  <si>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</si>
  <si>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</si>
  <si>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</si>
  <si>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</si>
  <si>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</si>
  <si>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</si>
  <si>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</si>
  <si>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</si>
  <si>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</si>
  <si>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</si>
  <si>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</si>
  <si>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</si>
  <si>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</si>
  <si>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</si>
  <si>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</si>
  <si>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</si>
  <si>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</si>
  <si>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</si>
  <si>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</si>
  <si>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</si>
  <si>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</si>
  <si>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</si>
  <si>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</si>
  <si>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</si>
  <si>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</si>
  <si>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</si>
  <si>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</si>
  <si>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</si>
  <si>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</si>
  <si>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</si>
  <si>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</si>
  <si>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</si>
  <si>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</si>
  <si>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</si>
  <si>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</si>
  <si>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</si>
  <si>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</si>
  <si>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</si>
  <si>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</si>
  <si>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</si>
  <si>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</si>
  <si>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</si>
  <si>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</si>
  <si>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</si>
  <si>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</si>
  <si>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</si>
  <si>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</si>
  <si>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</si>
  <si>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</si>
  <si>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</si>
  <si>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</si>
  <si>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</si>
  <si>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</si>
  <si>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</si>
  <si>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</si>
  <si>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</si>
  <si>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</si>
  <si>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</si>
  <si>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</si>
  <si>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</si>
  <si>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</si>
  <si>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</si>
  <si>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</si>
  <si>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</si>
  <si>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</si>
  <si>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</si>
  <si>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</si>
  <si>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</si>
  <si>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</si>
  <si>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</si>
  <si>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</si>
  <si>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</si>
  <si>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</si>
  <si>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</si>
  <si>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</si>
  <si>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</si>
  <si>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</si>
  <si>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</si>
  <si>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</si>
  <si>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</si>
  <si>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</si>
  <si>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</si>
  <si>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</si>
  <si>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</si>
  <si>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</si>
  <si>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</si>
  <si>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</si>
  <si>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</si>
  <si>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</si>
  <si>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</si>
  <si>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</si>
  <si>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</si>
  <si>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</si>
  <si>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</si>
  <si>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</si>
  <si>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</si>
  <si>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</si>
  <si>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</si>
  <si>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</si>
  <si>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</si>
  <si>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</si>
  <si>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</si>
  <si>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</si>
  <si>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</si>
  <si>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</si>
  <si>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</si>
  <si>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</si>
  <si>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</si>
  <si>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</si>
  <si>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</si>
  <si>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</si>
  <si>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</si>
  <si>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</si>
  <si>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</si>
  <si>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</si>
  <si>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</si>
  <si>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</si>
  <si>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</si>
  <si>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</si>
  <si>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</si>
  <si>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</si>
  <si>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</si>
  <si>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</si>
  <si>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</si>
  <si>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</si>
  <si>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</si>
  <si>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</si>
  <si>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</si>
  <si>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</si>
  <si>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</si>
  <si>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</si>
  <si>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</si>
  <si>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</si>
  <si>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</si>
  <si>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</si>
  <si>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</si>
  <si>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</si>
  <si>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</si>
  <si>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</si>
  <si>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</si>
  <si>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</si>
  <si>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</si>
  <si>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</si>
  <si>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</si>
  <si>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</si>
  <si>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</si>
  <si>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</si>
  <si>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</si>
  <si>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</si>
  <si>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</si>
  <si>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</si>
  <si>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</si>
  <si>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</si>
  <si>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</si>
  <si>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</si>
  <si>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</si>
  <si>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</si>
  <si>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</si>
  <si>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</si>
  <si>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</si>
  <si>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</si>
  <si>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</si>
  <si>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</si>
  <si>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</si>
  <si>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</si>
  <si>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</si>
  <si>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</si>
  <si>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</si>
  <si>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</si>
  <si>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</si>
  <si>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</si>
  <si>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</si>
  <si>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</si>
  <si>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</si>
  <si>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</si>
  <si>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</si>
  <si>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</si>
  <si>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</si>
  <si>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</si>
  <si>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</si>
  <si>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</si>
  <si>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</si>
  <si>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</si>
  <si>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</si>
  <si>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</si>
  <si>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</si>
  <si>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</si>
  <si>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</si>
  <si>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</si>
  <si>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</si>
  <si>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</si>
  <si>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</si>
  <si>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</si>
  <si>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</si>
  <si>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</si>
  <si>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</si>
  <si>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</si>
  <si>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</si>
  <si>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</si>
  <si>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</si>
  <si>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</si>
  <si>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</si>
  <si>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</si>
  <si>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</si>
  <si>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</si>
  <si>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</si>
  <si>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</si>
  <si>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</si>
  <si>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</si>
  <si>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</si>
  <si>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</si>
  <si>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</si>
  <si>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</si>
  <si>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</si>
  <si>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</si>
  <si>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</si>
  <si>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</si>
  <si>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</si>
  <si>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</si>
  <si>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</si>
  <si>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</si>
  <si>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</si>
  <si>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</si>
  <si>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</si>
  <si>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</si>
  <si>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</si>
  <si>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</si>
  <si>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</si>
  <si>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</si>
  <si>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</si>
  <si>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</si>
  <si>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</si>
  <si>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</si>
  <si>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</si>
  <si>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</si>
  <si>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</si>
  <si>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</si>
  <si>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</si>
  <si>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</si>
  <si>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</si>
  <si>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</si>
  <si>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</si>
  <si>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</si>
  <si>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</si>
  <si>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</si>
  <si>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</si>
  <si>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</si>
  <si>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</si>
  <si>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</si>
  <si>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</si>
  <si>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</si>
  <si>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</si>
  <si>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</si>
  <si>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</si>
  <si>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</si>
  <si>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</si>
  <si>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</si>
  <si>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</si>
  <si>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</si>
  <si>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</si>
  <si>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</si>
  <si>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</si>
  <si>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</si>
  <si>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</si>
  <si>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</si>
  <si>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</si>
  <si>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</si>
  <si>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</si>
  <si>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</si>
  <si>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</si>
  <si>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</si>
  <si>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</si>
  <si>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</si>
  <si>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</si>
  <si>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</si>
  <si>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</si>
  <si>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</si>
  <si>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</si>
  <si>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</si>
  <si>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</si>
  <si>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</si>
  <si>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</si>
  <si>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</si>
  <si>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</si>
  <si>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</si>
  <si>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</si>
  <si>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</si>
  <si>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</si>
  <si>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</si>
  <si>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</si>
  <si>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</si>
  <si>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</si>
  <si>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</si>
  <si>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</si>
  <si>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</si>
  <si>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</si>
  <si>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</si>
  <si>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</si>
  <si>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</si>
  <si>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</si>
  <si>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</si>
  <si>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</si>
  <si>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</si>
  <si>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</si>
  <si>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</si>
  <si>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</si>
  <si>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</si>
  <si>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</si>
  <si>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</si>
  <si>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</si>
  <si>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</si>
  <si>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</si>
  <si>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</si>
  <si>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</si>
  <si>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</si>
  <si>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</si>
  <si>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</si>
  <si>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</si>
  <si>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</si>
  <si>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</si>
  <si>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</si>
  <si>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</si>
  <si>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</si>
  <si>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</si>
  <si>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</si>
  <si>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</si>
  <si>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</si>
  <si>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</si>
  <si>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</si>
  <si>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</si>
  <si>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</si>
  <si>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</si>
  <si>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</si>
  <si>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</si>
  <si>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</si>
  <si>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</si>
  <si>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</si>
  <si>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</si>
  <si>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</si>
  <si>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</si>
  <si>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</si>
  <si>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</si>
  <si>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</si>
  <si>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</si>
  <si>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</si>
  <si>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</si>
  <si>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</si>
  <si>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</si>
  <si>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</si>
  <si>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</si>
  <si>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</si>
  <si>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</si>
  <si>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</si>
  <si>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</si>
  <si>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</si>
  <si>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</si>
  <si>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</si>
  <si>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</si>
  <si>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</si>
  <si>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</si>
  <si>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</si>
  <si>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</si>
  <si>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</si>
  <si>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</si>
  <si>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</si>
  <si>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</si>
  <si>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</si>
  <si>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</si>
  <si>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</si>
  <si>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</si>
  <si>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</si>
  <si>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</si>
  <si>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</si>
  <si>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</si>
  <si>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</si>
  <si>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</si>
  <si>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</si>
  <si>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</si>
  <si>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</si>
  <si>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</si>
  <si>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</si>
  <si>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</si>
  <si>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</si>
  <si>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</si>
  <si>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</si>
  <si>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</si>
  <si>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</si>
  <si>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</si>
  <si>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</si>
  <si>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</si>
  <si>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</si>
  <si>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</si>
  <si>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</si>
  <si>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</si>
  <si>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</si>
  <si>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</si>
  <si>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</si>
  <si>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</si>
  <si>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</si>
  <si>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</si>
  <si>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</si>
  <si>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</si>
  <si>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</si>
  <si>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</si>
  <si>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</si>
  <si>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</si>
  <si>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</si>
  <si>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</si>
  <si>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</si>
  <si>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</si>
  <si>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</si>
  <si>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</si>
  <si>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</si>
  <si>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</si>
  <si>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</si>
  <si>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</si>
  <si>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</si>
  <si>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</si>
  <si>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</si>
  <si>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</si>
  <si>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</si>
  <si>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</si>
  <si>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</si>
  <si>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</si>
  <si>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</si>
  <si>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</si>
  <si>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</si>
  <si>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</si>
  <si>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</si>
  <si>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</si>
  <si>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</si>
  <si>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</si>
  <si>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</si>
  <si>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</si>
  <si>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</si>
  <si>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</si>
  <si>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</si>
  <si>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</si>
  <si>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</si>
  <si>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</si>
  <si>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</si>
  <si>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</si>
  <si>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</si>
  <si>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</si>
  <si>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</si>
  <si>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</si>
  <si>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</si>
  <si>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</si>
  <si>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</si>
  <si>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</si>
  <si>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</si>
  <si>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</si>
  <si>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</si>
  <si>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</si>
  <si>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</si>
  <si>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</si>
  <si>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</si>
  <si>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</si>
  <si>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</si>
  <si>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</si>
  <si>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</si>
  <si>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</si>
  <si>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</si>
  <si>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</si>
  <si>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</si>
  <si>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</si>
  <si>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</si>
  <si>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</si>
  <si>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</si>
  <si>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</si>
  <si>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</si>
  <si>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</si>
  <si>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</si>
  <si>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</si>
  <si>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</si>
  <si>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</si>
  <si>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</si>
  <si>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</si>
  <si>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</si>
  <si>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</si>
  <si>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</si>
  <si>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</si>
  <si>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</si>
  <si>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</si>
  <si>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</si>
  <si>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</si>
  <si>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</si>
  <si>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</si>
  <si>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</si>
  <si>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</si>
  <si>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</si>
  <si>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</si>
  <si>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</si>
  <si>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</si>
  <si>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</si>
  <si>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</si>
  <si>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</si>
  <si>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</si>
  <si>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</si>
  <si>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</si>
  <si>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</si>
  <si>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</si>
  <si>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</si>
  <si>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</si>
  <si>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</si>
  <si>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</si>
  <si>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</si>
  <si>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</si>
  <si>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</si>
  <si>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</si>
  <si>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</si>
  <si>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</si>
  <si>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</si>
  <si>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</si>
  <si>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</si>
  <si>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</si>
  <si>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</si>
  <si>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</si>
  <si>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</si>
  <si>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</si>
  <si>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</si>
  <si>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</si>
  <si>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</si>
  <si>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</si>
  <si>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</si>
  <si>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</si>
  <si>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</si>
  <si>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</si>
  <si>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</si>
  <si>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</si>
  <si>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</si>
  <si>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</si>
  <si>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</si>
  <si>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</si>
  <si>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</si>
  <si>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</si>
  <si>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</si>
  <si>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</si>
  <si>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</si>
  <si>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</si>
  <si>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</si>
  <si>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</si>
  <si>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</si>
  <si>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</si>
  <si>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</si>
  <si>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</si>
  <si>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</si>
  <si>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</si>
  <si>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</si>
  <si>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</si>
  <si>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</si>
  <si>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</si>
  <si>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</si>
  <si>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</si>
  <si>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</si>
  <si>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</si>
  <si>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</si>
  <si>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</si>
  <si>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</si>
  <si>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</si>
  <si>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</si>
  <si>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</si>
  <si>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</si>
  <si>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</si>
  <si>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</si>
  <si>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</si>
  <si>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</si>
  <si>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</si>
  <si>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</si>
  <si>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</si>
  <si>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</si>
  <si>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</si>
  <si>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</si>
  <si>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</si>
  <si>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</si>
  <si>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</si>
  <si>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</si>
  <si>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</si>
  <si>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</si>
  <si>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</si>
  <si>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</si>
  <si>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</si>
  <si>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</si>
  <si>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</si>
  <si>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</si>
  <si>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</si>
  <si>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</si>
  <si>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</si>
  <si>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</si>
  <si>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</si>
  <si>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</si>
  <si>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</si>
  <si>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</si>
  <si>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</si>
  <si>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</si>
  <si>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</si>
  <si>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</si>
  <si>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</si>
  <si>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</si>
  <si>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</si>
  <si>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</si>
  <si>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</si>
  <si>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</si>
  <si>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</si>
  <si>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</si>
  <si>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</si>
  <si>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</si>
  <si>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</si>
  <si>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</si>
  <si>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</si>
  <si>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</si>
  <si>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</si>
  <si>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</si>
  <si>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</si>
  <si>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</si>
  <si>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</si>
  <si>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</si>
  <si>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</si>
  <si>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</si>
  <si>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</si>
  <si>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</si>
  <si>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</si>
  <si>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</si>
  <si>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</si>
  <si>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</si>
  <si>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</si>
  <si>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</si>
  <si>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</si>
  <si>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</si>
  <si>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</si>
  <si>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</si>
  <si>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</si>
  <si>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</si>
  <si>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</si>
  <si>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</si>
  <si>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</si>
  <si>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</si>
  <si>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</si>
  <si>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</si>
  <si>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</si>
  <si>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</si>
  <si>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</si>
  <si>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</si>
  <si>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</si>
  <si>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</si>
  <si>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</si>
  <si>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</si>
  <si>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</si>
  <si>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</si>
  <si>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</si>
  <si>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</si>
  <si>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</si>
  <si>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</si>
  <si>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</si>
  <si>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</si>
  <si>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</si>
  <si>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</si>
  <si>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</si>
  <si>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</si>
  <si>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</si>
  <si>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</si>
  <si>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</si>
  <si>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</si>
  <si>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</si>
  <si>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</si>
  <si>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</si>
  <si>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</si>
  <si>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</si>
  <si>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</si>
  <si>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</si>
  <si>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</si>
  <si>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</si>
  <si>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</si>
  <si>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</si>
  <si>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</si>
  <si>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</si>
  <si>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</si>
  <si>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</si>
  <si>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</si>
  <si>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</si>
  <si>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</si>
  <si>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</si>
  <si>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</si>
  <si>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</si>
  <si>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</si>
  <si>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</si>
  <si>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</si>
  <si>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</si>
  <si>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</si>
  <si>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</si>
  <si>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</si>
  <si>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</si>
  <si>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</si>
  <si>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</si>
  <si>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</si>
  <si>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</si>
  <si>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</si>
  <si>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</si>
  <si>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</si>
  <si>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</si>
  <si>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</si>
  <si>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</si>
  <si>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</si>
  <si>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</si>
  <si>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</si>
  <si>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</si>
  <si>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</si>
  <si>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</si>
  <si>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</si>
  <si>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</si>
  <si>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</si>
  <si>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</si>
  <si>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</si>
  <si>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</si>
  <si>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</si>
  <si>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</si>
  <si>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</si>
  <si>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</si>
  <si>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</si>
  <si>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</si>
  <si>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</si>
  <si>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</si>
  <si>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</si>
  <si>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</si>
  <si>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</si>
  <si>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</si>
  <si>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</si>
  <si>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</si>
  <si>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</si>
  <si>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</si>
  <si>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</si>
  <si>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</si>
  <si>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</si>
  <si>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</si>
  <si>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</si>
  <si>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</si>
  <si>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</si>
  <si>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</si>
  <si>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</si>
  <si>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</si>
  <si>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</si>
  <si>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</si>
  <si>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</si>
  <si>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</si>
  <si>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</si>
  <si>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</si>
  <si>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</si>
  <si>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</si>
  <si>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</si>
  <si>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</si>
  <si>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</si>
  <si>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</si>
  <si>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</si>
  <si>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</si>
  <si>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</si>
  <si>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</si>
  <si>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</si>
  <si>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</si>
  <si>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</si>
  <si>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</si>
  <si>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</si>
  <si>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</si>
  <si>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</si>
  <si>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</si>
  <si>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</si>
  <si>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</si>
  <si>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</si>
  <si>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</si>
  <si>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</si>
  <si>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</si>
  <si>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</si>
  <si>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</si>
  <si>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</si>
  <si>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</si>
  <si>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</si>
  <si>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</si>
  <si>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</si>
  <si>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</si>
  <si>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</si>
  <si>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</si>
  <si>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</si>
  <si>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</si>
  <si>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</si>
  <si>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</si>
  <si>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</si>
  <si>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</si>
  <si>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</si>
  <si>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</si>
  <si>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</si>
  <si>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</si>
  <si>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</si>
  <si>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</si>
  <si>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</si>
  <si>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</si>
  <si>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</si>
  <si>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</si>
  <si>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</si>
  <si>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</si>
  <si>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</si>
  <si>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</si>
  <si>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</si>
  <si>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</si>
  <si>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</si>
  <si>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</si>
  <si>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</si>
  <si>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</si>
  <si>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</si>
  <si>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</si>
  <si>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</si>
  <si>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</si>
  <si>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</si>
  <si>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</si>
  <si>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</si>
  <si>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</si>
  <si>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</si>
  <si>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</si>
  <si>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</si>
  <si>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</si>
  <si>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</si>
  <si>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</si>
  <si>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</si>
  <si>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</si>
  <si>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</si>
  <si>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</si>
  <si>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</si>
  <si>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</si>
  <si>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</si>
  <si>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</si>
  <si>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</si>
  <si>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</si>
  <si>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</si>
  <si>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</si>
  <si>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</si>
  <si>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</si>
  <si>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</si>
  <si>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</si>
  <si>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</si>
  <si>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</si>
  <si>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</si>
  <si>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</si>
  <si>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</si>
  <si>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</si>
  <si>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</si>
  <si>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</si>
  <si>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</si>
  <si>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</si>
  <si>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</si>
  <si>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</si>
  <si>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</si>
  <si>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</si>
  <si>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</si>
  <si>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</si>
  <si>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</si>
  <si>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</si>
  <si>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</si>
  <si>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</si>
  <si>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</si>
  <si>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</si>
  <si>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</si>
  <si>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</si>
  <si>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</si>
  <si>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</si>
  <si>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</si>
  <si>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</si>
  <si>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</si>
  <si>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</si>
  <si>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</si>
  <si>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</si>
  <si>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</si>
  <si>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</si>
  <si>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</si>
  <si>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</si>
  <si>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</si>
  <si>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</si>
  <si>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</si>
  <si>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</si>
  <si>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</si>
  <si>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</si>
  <si>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</si>
  <si>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</si>
  <si>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</si>
  <si>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</si>
  <si>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</si>
  <si>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</si>
  <si>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</si>
  <si>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</si>
  <si>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</si>
  <si>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</si>
  <si>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</si>
  <si>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</si>
  <si>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</si>
  <si>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</si>
  <si>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</si>
  <si>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</si>
  <si>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</si>
  <si>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</si>
  <si>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</si>
  <si>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</si>
  <si>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</si>
  <si>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</si>
  <si>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</si>
  <si>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</si>
  <si>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</si>
  <si>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</si>
  <si>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</si>
  <si>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</si>
  <si>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</si>
  <si>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</si>
  <si>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</si>
  <si>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</si>
  <si>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</si>
  <si>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</si>
  <si>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</si>
  <si>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</si>
  <si>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</si>
  <si>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</si>
  <si>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</si>
  <si>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</si>
  <si>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</si>
  <si>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</si>
  <si>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</si>
  <si>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</si>
  <si>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</si>
  <si>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</si>
  <si>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</si>
  <si>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</si>
  <si>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</si>
  <si>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</si>
  <si>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</si>
  <si>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</si>
  <si>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</si>
  <si>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</si>
  <si>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</si>
  <si>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</si>
  <si>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</si>
  <si>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</si>
  <si>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</si>
  <si>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</si>
  <si>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</si>
  <si>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</si>
  <si>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</si>
  <si>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</si>
  <si>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</si>
  <si>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</si>
  <si>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</si>
  <si>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</si>
  <si>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</si>
  <si>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</si>
  <si>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</si>
  <si>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</si>
  <si>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</si>
  <si>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</si>
  <si>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</si>
  <si>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</si>
  <si>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</si>
  <si>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</si>
  <si>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</si>
  <si>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</si>
  <si>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</si>
  <si>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</si>
  <si>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</si>
  <si>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</si>
  <si>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</si>
  <si>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</si>
  <si>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</si>
  <si>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</si>
  <si>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</si>
  <si>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</si>
  <si>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</si>
  <si>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</si>
  <si>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</si>
  <si>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</si>
  <si>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</si>
  <si>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</si>
  <si>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</si>
  <si>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</si>
  <si>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</si>
  <si>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</si>
  <si>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</si>
  <si>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</si>
  <si>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</si>
  <si>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</si>
  <si>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</si>
  <si>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</si>
  <si>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</si>
  <si>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</si>
  <si>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</si>
  <si>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</si>
  <si>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</si>
  <si>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</si>
  <si>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</si>
  <si>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</si>
  <si>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</si>
  <si>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</si>
  <si>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</si>
  <si>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</si>
  <si>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</si>
  <si>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</si>
  <si>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</si>
  <si>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</si>
  <si>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</si>
  <si>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</si>
  <si>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</si>
  <si>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</si>
  <si>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</si>
  <si>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</si>
  <si>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</si>
  <si>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</si>
  <si>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</si>
  <si>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</si>
  <si>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</si>
  <si>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</si>
  <si>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</si>
  <si>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</si>
  <si>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</si>
  <si>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</si>
  <si>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</si>
  <si>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</si>
  <si>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</si>
  <si>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</si>
  <si>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</si>
  <si>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</si>
  <si>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</si>
  <si>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</si>
  <si>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</si>
  <si>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</si>
  <si>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</si>
  <si>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</si>
  <si>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</si>
  <si>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</si>
  <si>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</si>
  <si>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</si>
  <si>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</si>
  <si>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</si>
  <si>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</si>
  <si>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</si>
  <si>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</si>
  <si>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</si>
  <si>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</si>
  <si>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</si>
  <si>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</si>
  <si>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</si>
  <si>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</si>
  <si>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</si>
  <si>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</si>
  <si>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</si>
  <si>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</si>
  <si>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</si>
  <si>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</si>
  <si>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</si>
  <si>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</si>
  <si>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</si>
  <si>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</si>
  <si>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</si>
  <si>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</si>
  <si>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</si>
  <si>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</si>
  <si>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</si>
  <si>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</si>
  <si>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</si>
  <si>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</si>
  <si>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</si>
  <si>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</si>
  <si>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</si>
  <si>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</si>
  <si>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</si>
  <si>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</si>
  <si>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</si>
  <si>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</si>
  <si>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</si>
  <si>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</si>
  <si>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</si>
  <si>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</si>
  <si>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</si>
  <si>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</si>
  <si>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</si>
  <si>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</si>
  <si>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</si>
  <si>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</si>
  <si>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</si>
  <si>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</si>
  <si>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</si>
  <si>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</si>
  <si>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</si>
  <si>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</si>
  <si>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</si>
  <si>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</si>
  <si>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</si>
  <si>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</si>
  <si>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</si>
  <si>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</si>
  <si>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</si>
  <si>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</si>
  <si>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</si>
  <si>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</si>
  <si>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</si>
  <si>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</si>
  <si>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</si>
  <si>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</si>
  <si>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</si>
  <si>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</si>
  <si>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</si>
  <si>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</si>
  <si>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</si>
  <si>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</si>
  <si>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</si>
  <si>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</si>
  <si>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</si>
  <si>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</si>
  <si>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</si>
  <si>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</si>
  <si>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</si>
  <si>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</si>
  <si>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</si>
  <si>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</si>
  <si>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</si>
  <si>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</si>
  <si>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</si>
  <si>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</si>
  <si>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</si>
  <si>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</si>
  <si>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</si>
  <si>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</si>
  <si>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</si>
  <si>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</si>
  <si>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</si>
  <si>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</si>
  <si>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</si>
  <si>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</si>
  <si>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</si>
  <si>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</si>
  <si>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</si>
  <si>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</si>
  <si>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</si>
  <si>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</si>
  <si>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</si>
  <si>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</si>
  <si>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</si>
  <si>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</si>
  <si>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</si>
  <si>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</si>
  <si>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</si>
  <si>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</si>
  <si>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</si>
  <si>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</si>
  <si>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</si>
  <si>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</si>
  <si>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</si>
  <si>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</si>
  <si>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</si>
  <si>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</si>
  <si>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</si>
  <si>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</si>
  <si>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</si>
  <si>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</si>
  <si>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</si>
  <si>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</si>
  <si>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</si>
  <si>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</si>
  <si>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</si>
  <si>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</si>
  <si>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</si>
  <si>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</si>
  <si>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</si>
  <si>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</si>
  <si>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</si>
  <si>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</si>
  <si>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</si>
  <si>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</si>
  <si>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</si>
  <si>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</si>
  <si>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</si>
  <si>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</si>
  <si>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</si>
  <si>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</si>
  <si>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</si>
  <si>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</si>
  <si>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</si>
  <si>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</si>
  <si>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</si>
  <si>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</si>
  <si>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</si>
  <si>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</si>
  <si>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</si>
  <si>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</si>
  <si>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</si>
  <si>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</si>
  <si>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</si>
  <si>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</si>
  <si>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</si>
  <si>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</si>
  <si>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</si>
  <si>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</si>
  <si>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</si>
  <si>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</si>
  <si>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</si>
  <si>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</si>
  <si>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</si>
  <si>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</si>
  <si>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</si>
  <si>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</si>
  <si>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</si>
  <si>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</si>
  <si>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</si>
  <si>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</si>
  <si>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</si>
  <si>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</si>
  <si>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</si>
  <si>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</si>
  <si>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</si>
  <si>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</si>
  <si>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</si>
  <si>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</si>
  <si>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</si>
  <si>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</si>
  <si>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</si>
  <si>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</si>
  <si>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</si>
  <si>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</si>
  <si>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</si>
  <si>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</si>
  <si>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</si>
  <si>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</si>
  <si>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</si>
  <si>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</si>
  <si>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</si>
  <si>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</si>
  <si>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</si>
  <si>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</si>
  <si>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</si>
  <si>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</si>
  <si>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</si>
  <si>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</si>
  <si>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</si>
  <si>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</si>
  <si>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</si>
  <si>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</si>
  <si>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</si>
  <si>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</si>
  <si>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</si>
  <si>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</si>
  <si>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</si>
  <si>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</si>
  <si>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</si>
  <si>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</si>
  <si>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</si>
  <si>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</si>
  <si>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</si>
  <si>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</si>
  <si>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</si>
  <si>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</si>
  <si>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</si>
  <si>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</si>
  <si>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</si>
  <si>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</si>
  <si>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</si>
  <si>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</si>
  <si>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</si>
  <si>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</si>
  <si>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</si>
  <si>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</si>
  <si>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</si>
  <si>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</si>
  <si>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</si>
  <si>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</si>
  <si>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</si>
  <si>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</si>
  <si>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</si>
  <si>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</si>
  <si>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</si>
  <si>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</si>
  <si>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</si>
  <si>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</si>
  <si>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</si>
  <si>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</si>
  <si>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</si>
  <si>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</si>
  <si>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</si>
  <si>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</si>
  <si>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</si>
  <si>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</si>
  <si>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</si>
  <si>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</si>
  <si>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</si>
  <si>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</si>
  <si>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</si>
  <si>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</si>
  <si>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</si>
  <si>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</si>
  <si>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</si>
  <si>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</si>
  <si>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</si>
  <si>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</si>
  <si>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</si>
  <si>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</si>
  <si>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</si>
  <si>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</si>
  <si>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</si>
  <si>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</si>
  <si>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</si>
  <si>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</si>
  <si>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</si>
  <si>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</si>
  <si>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</si>
  <si>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</si>
  <si>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</si>
  <si>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</si>
  <si>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</si>
  <si>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</si>
  <si>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</si>
  <si>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</si>
  <si>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</si>
  <si>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</si>
  <si>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</si>
  <si>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</si>
  <si>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</si>
  <si>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</si>
  <si>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</si>
  <si>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</si>
  <si>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</si>
  <si>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</si>
  <si>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</si>
  <si>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</si>
  <si>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</si>
  <si>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</si>
  <si>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</si>
  <si>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</si>
  <si>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</si>
  <si>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</si>
  <si>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</si>
  <si>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</si>
  <si>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</si>
  <si>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</si>
  <si>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</si>
  <si>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</si>
  <si>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</si>
  <si>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</si>
  <si>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</si>
  <si>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</si>
  <si>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</si>
  <si>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</si>
  <si>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</si>
  <si>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</si>
  <si>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</si>
  <si>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</si>
  <si>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</si>
  <si>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</si>
  <si>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</si>
  <si>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</si>
  <si>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</si>
  <si>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</si>
  <si>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</si>
  <si>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</si>
  <si>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</si>
  <si>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</si>
  <si>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</si>
  <si>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</si>
  <si>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</si>
  <si>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</si>
  <si>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</si>
  <si>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</si>
  <si>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</si>
  <si>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</si>
  <si>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</si>
  <si>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</si>
  <si>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</si>
  <si>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</si>
  <si>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</si>
  <si>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</si>
  <si>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</si>
  <si>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</si>
  <si>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</si>
  <si>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</si>
  <si>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</si>
  <si>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</si>
  <si>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</si>
  <si>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</si>
  <si>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</si>
  <si>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</si>
  <si>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</si>
  <si>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</si>
  <si>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</si>
  <si>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</si>
  <si>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</si>
  <si>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</si>
  <si>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</si>
  <si>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</si>
  <si>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</si>
  <si>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</si>
  <si>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</si>
  <si>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</si>
  <si>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</si>
  <si>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</si>
  <si>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</si>
  <si>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</si>
  <si>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</si>
  <si>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</si>
  <si>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</si>
  <si>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</si>
  <si>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</si>
  <si>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</si>
  <si>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</si>
  <si>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</si>
  <si>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</si>
  <si>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</si>
  <si>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</si>
  <si>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</si>
  <si>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</si>
  <si>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</si>
  <si>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</si>
  <si>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</si>
  <si>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</si>
  <si>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</si>
  <si>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</si>
  <si>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</si>
  <si>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</si>
  <si>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</si>
  <si>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</si>
  <si>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</si>
  <si>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</si>
  <si>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</si>
  <si>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</si>
  <si>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</si>
  <si>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</si>
  <si>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</si>
  <si>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</si>
  <si>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</si>
  <si>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</si>
  <si>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</si>
  <si>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</si>
  <si>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</si>
  <si>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</si>
  <si>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</si>
  <si>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</si>
  <si>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</si>
  <si>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</si>
  <si>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</si>
  <si>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</si>
  <si>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</si>
  <si>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</si>
  <si>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</si>
  <si>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</si>
  <si>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</si>
  <si>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</si>
  <si>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</si>
  <si>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</si>
  <si>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</si>
  <si>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</si>
  <si>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</si>
  <si>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</si>
  <si>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</si>
  <si>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</si>
  <si>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</si>
  <si>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</si>
  <si>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</si>
  <si>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</si>
  <si>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</si>
  <si>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</si>
  <si>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</si>
  <si>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</si>
  <si>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</si>
  <si>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</si>
  <si>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</si>
  <si>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</si>
  <si>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</si>
  <si>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</si>
  <si>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</si>
  <si>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</si>
  <si>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</si>
  <si>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</si>
  <si>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</si>
  <si>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</si>
  <si>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</si>
  <si>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</si>
  <si>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</si>
  <si>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</si>
  <si>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</si>
  <si>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</si>
  <si>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</si>
  <si>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</si>
  <si>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</si>
  <si>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</si>
  <si>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</si>
  <si>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</si>
  <si>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</si>
  <si>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</si>
  <si>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</si>
  <si>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</si>
  <si>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</si>
  <si>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</si>
  <si>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</si>
  <si>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</si>
  <si>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</si>
  <si>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</si>
  <si>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</si>
  <si>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</si>
  <si>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</si>
  <si>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</si>
  <si>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</si>
  <si>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</si>
  <si>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</si>
  <si>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</si>
  <si>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</si>
  <si>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</si>
  <si>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</si>
  <si>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</si>
  <si>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</si>
  <si>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</si>
  <si>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</si>
  <si>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</si>
  <si>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</si>
  <si>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</si>
  <si>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</si>
  <si>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</si>
  <si>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</si>
  <si>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</si>
  <si>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</si>
  <si>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</si>
  <si>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</si>
  <si>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</si>
  <si>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</si>
  <si>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</si>
  <si>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</si>
  <si>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</si>
  <si>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</si>
  <si>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</si>
  <si>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</si>
  <si>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</si>
  <si>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</si>
  <si>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</si>
  <si>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</si>
  <si>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</si>
  <si>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</si>
  <si>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</si>
  <si>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</si>
  <si>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</si>
  <si>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</si>
  <si>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</si>
  <si>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</si>
  <si>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</si>
  <si>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</si>
  <si>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</si>
  <si>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</si>
  <si>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</si>
  <si>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</si>
  <si>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</si>
  <si>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</si>
  <si>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</si>
  <si>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</si>
  <si>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</si>
  <si>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</si>
  <si>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</si>
  <si>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</si>
  <si>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</si>
  <si>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</si>
  <si>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</si>
  <si>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</si>
  <si>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</si>
  <si>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</si>
  <si>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</si>
  <si>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</si>
  <si>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</si>
  <si>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</si>
  <si>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</si>
  <si>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</si>
  <si>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</si>
  <si>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</si>
  <si>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</si>
  <si>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</si>
  <si>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</si>
  <si>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</si>
  <si>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</si>
  <si>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</si>
  <si>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</si>
  <si>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</si>
  <si>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</si>
  <si>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</si>
  <si>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</si>
  <si>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</si>
  <si>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</si>
  <si>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</si>
  <si>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</si>
  <si>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</si>
  <si>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</si>
  <si>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</si>
  <si>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</si>
  <si>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</si>
  <si>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</si>
  <si>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</si>
  <si>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</si>
  <si>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</si>
  <si>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</si>
  <si>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</si>
  <si>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</si>
  <si>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</si>
  <si>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</si>
  <si>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</si>
  <si>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</si>
  <si>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</si>
  <si>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</si>
  <si>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</si>
  <si>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</si>
  <si>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</si>
  <si>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</si>
  <si>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</si>
  <si>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</si>
  <si>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</si>
  <si>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</si>
  <si>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</si>
  <si>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</si>
  <si>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</si>
  <si>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</si>
  <si>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</si>
  <si>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</si>
  <si>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</si>
  <si>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</si>
  <si>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</si>
  <si>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</si>
  <si>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</si>
  <si>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</si>
  <si>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</si>
  <si>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</si>
  <si>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</si>
  <si>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</si>
  <si>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</si>
  <si>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</si>
  <si>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</si>
  <si>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</si>
  <si>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</si>
  <si>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</si>
  <si>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</si>
  <si>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</si>
  <si>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</si>
  <si>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</si>
  <si>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</si>
  <si>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</si>
  <si>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</si>
  <si>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</si>
  <si>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</si>
  <si>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</si>
  <si>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</si>
  <si>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</si>
  <si>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</si>
  <si>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</si>
  <si>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</si>
  <si>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</si>
  <si>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</si>
  <si>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</si>
  <si>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</si>
  <si>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</si>
  <si>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</si>
  <si>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</si>
  <si>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</si>
  <si>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</si>
  <si>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</si>
  <si>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</si>
  <si>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</si>
  <si>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</si>
  <si>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</si>
  <si>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</si>
  <si>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</si>
  <si>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</si>
  <si>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</si>
  <si>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</si>
  <si>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</si>
  <si>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</si>
  <si>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</si>
  <si>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</si>
  <si>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</si>
  <si>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</si>
  <si>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</si>
  <si>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</si>
  <si>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</si>
  <si>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</si>
  <si>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</si>
  <si>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</si>
  <si>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</si>
  <si>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</si>
  <si>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</si>
  <si>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</si>
  <si>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</si>
  <si>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</si>
  <si>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</si>
  <si>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</si>
  <si>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</si>
  <si>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</si>
  <si>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</si>
  <si>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</si>
  <si>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</si>
  <si>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</si>
  <si>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</si>
  <si>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</si>
  <si>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</si>
  <si>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</si>
  <si>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</si>
  <si>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</si>
  <si>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</si>
  <si>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</si>
  <si>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</si>
  <si>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</si>
  <si>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</si>
  <si>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</si>
  <si>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</si>
  <si>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</si>
  <si>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</si>
  <si>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</si>
  <si>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</si>
  <si>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</si>
  <si>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</si>
  <si>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</si>
  <si>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</si>
  <si>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</si>
  <si>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</si>
  <si>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</si>
  <si>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</si>
  <si>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</si>
  <si>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</si>
  <si>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</si>
  <si>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</si>
  <si>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</si>
  <si>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</si>
  <si>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</si>
  <si>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</si>
  <si>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</si>
  <si>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</si>
  <si>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</si>
  <si>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</si>
  <si>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</si>
  <si>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</si>
  <si>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</si>
  <si>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</si>
  <si>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</si>
  <si>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</si>
  <si>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</si>
  <si>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</si>
  <si>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</si>
  <si>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</si>
  <si>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</si>
  <si>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</si>
  <si>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</si>
  <si>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</si>
  <si>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</si>
  <si>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</si>
  <si>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</si>
  <si>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</si>
  <si>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</si>
  <si>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</si>
  <si>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</si>
  <si>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</si>
  <si>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</si>
  <si>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</si>
  <si>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</si>
  <si>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</si>
  <si>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</si>
  <si>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</si>
  <si>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</si>
  <si>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</si>
  <si>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</si>
  <si>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</si>
  <si>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</si>
  <si>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</si>
  <si>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</si>
  <si>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</si>
  <si>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</si>
  <si>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</si>
  <si>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</si>
  <si>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</si>
  <si>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</si>
  <si>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</si>
  <si>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</si>
  <si>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</si>
  <si>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</si>
  <si>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</si>
  <si>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</si>
  <si>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</si>
  <si>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</si>
  <si>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</si>
  <si>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</si>
  <si>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</si>
  <si>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</si>
  <si>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</si>
  <si>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</si>
  <si>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</si>
  <si>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</si>
  <si>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</si>
  <si>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</si>
  <si>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</si>
  <si>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</si>
  <si>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</si>
  <si>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</si>
  <si>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</si>
  <si>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</si>
  <si>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</si>
  <si>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</si>
  <si>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</si>
  <si>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</si>
  <si>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</si>
  <si>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</si>
  <si>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</si>
  <si>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</si>
  <si>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</si>
  <si>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</si>
  <si>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</si>
  <si>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</si>
  <si>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</si>
  <si>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</si>
  <si>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</si>
  <si>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</si>
  <si>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</si>
  <si>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</si>
  <si>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</si>
  <si>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</si>
  <si>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</si>
  <si>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</si>
  <si>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</si>
  <si>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</si>
  <si>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</si>
  <si>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</si>
  <si>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</si>
  <si>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</si>
  <si>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</si>
  <si>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</si>
  <si>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</si>
  <si>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</si>
  <si>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</si>
  <si>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</si>
  <si>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</si>
  <si>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</si>
  <si>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</si>
  <si>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</si>
  <si>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</si>
  <si>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</si>
  <si>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</si>
  <si>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</si>
  <si>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</si>
  <si>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</si>
  <si>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</si>
  <si>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</si>
  <si>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</si>
  <si>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</si>
  <si>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</si>
  <si>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</si>
  <si>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</si>
  <si>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</si>
  <si>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</si>
  <si>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</si>
  <si>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</si>
  <si>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</si>
  <si>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</si>
  <si>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</si>
  <si>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</si>
  <si>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</si>
  <si>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</si>
  <si>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</si>
  <si>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</si>
  <si>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</si>
  <si>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</si>
  <si>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</si>
  <si>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</si>
  <si>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</si>
  <si>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</si>
  <si>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</si>
  <si>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</si>
  <si>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</si>
  <si>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</si>
  <si>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</si>
  <si>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</si>
  <si>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</si>
  <si>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</si>
  <si>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</si>
  <si>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</si>
  <si>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</si>
  <si>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</si>
  <si>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</si>
  <si>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</si>
  <si>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</si>
  <si>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</si>
  <si>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</si>
  <si>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</si>
  <si>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</si>
  <si>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</si>
  <si>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</si>
  <si>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</si>
  <si>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</si>
  <si>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</si>
  <si>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</si>
  <si>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</si>
  <si>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</si>
  <si>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</si>
  <si>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</si>
  <si>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</si>
  <si>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</si>
  <si>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</si>
  <si>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</si>
  <si>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</si>
  <si>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</si>
  <si>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</si>
  <si>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</si>
  <si>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</si>
  <si>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</si>
  <si>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</si>
  <si>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</si>
  <si>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</si>
  <si>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</si>
  <si>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</si>
  <si>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</si>
  <si>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</si>
  <si>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</si>
  <si>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</si>
  <si>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</si>
  <si>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</si>
  <si>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</si>
  <si>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</si>
  <si>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</si>
  <si>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</si>
  <si>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</si>
  <si>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</si>
  <si>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</si>
  <si>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</si>
  <si>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</si>
  <si>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</si>
  <si>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</si>
  <si>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</si>
  <si>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</si>
  <si>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</si>
  <si>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</si>
  <si>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</si>
  <si>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</si>
  <si>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</si>
  <si>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</si>
  <si>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</si>
  <si>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</si>
  <si>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</si>
  <si>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</si>
  <si>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</si>
  <si>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</si>
  <si>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</si>
  <si>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</si>
  <si>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</si>
  <si>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</si>
  <si>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</si>
  <si>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</si>
  <si>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</si>
  <si>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</si>
  <si>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</si>
  <si>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</si>
  <si>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</si>
  <si>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</si>
  <si>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</si>
  <si>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</si>
  <si>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</si>
  <si>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</si>
  <si>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</si>
  <si>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</si>
  <si>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</si>
  <si>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</si>
  <si>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</si>
  <si>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</si>
  <si>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</si>
  <si>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</si>
  <si>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</si>
  <si>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</si>
  <si>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</si>
  <si>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</si>
  <si>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</si>
  <si>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</si>
  <si>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</si>
  <si>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</si>
  <si>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</si>
  <si>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</si>
  <si>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</si>
  <si>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</si>
  <si>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</si>
  <si>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</si>
  <si>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</si>
  <si>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</si>
  <si>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</si>
  <si>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</si>
  <si>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</si>
  <si>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</si>
  <si>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</si>
  <si>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</si>
  <si>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</si>
  <si>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</si>
  <si>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</si>
  <si>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</si>
  <si>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</si>
  <si>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</si>
  <si>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</si>
  <si>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</si>
  <si>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</si>
  <si>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</si>
  <si>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</si>
  <si>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</si>
  <si>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</si>
  <si>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</si>
  <si>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</si>
  <si>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</si>
  <si>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</si>
  <si>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</si>
  <si>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</si>
  <si>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</si>
  <si>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</si>
  <si>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</si>
  <si>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</si>
  <si>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</si>
  <si>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</si>
  <si>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</si>
  <si>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</si>
  <si>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</si>
  <si>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</si>
  <si>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</si>
  <si>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</si>
  <si>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</si>
  <si>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</si>
  <si>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</si>
  <si>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</si>
  <si>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</si>
  <si>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</si>
  <si>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</si>
  <si>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</si>
  <si>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</si>
  <si>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</si>
  <si>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</si>
  <si>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</si>
  <si>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</si>
  <si>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</si>
  <si>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</si>
  <si>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</si>
  <si>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</si>
  <si>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</si>
  <si>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</si>
  <si>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</si>
  <si>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</si>
  <si>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</si>
  <si>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</si>
  <si>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</si>
  <si>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</si>
  <si>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</si>
  <si>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</si>
  <si>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</si>
  <si>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</si>
  <si>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</si>
  <si>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</si>
  <si>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</si>
  <si>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</si>
  <si>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</si>
  <si>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</si>
  <si>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</si>
  <si>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</si>
  <si>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</si>
  <si>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</si>
  <si>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</si>
  <si>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</si>
  <si>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</si>
  <si>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</si>
  <si>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</si>
  <si>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</si>
  <si>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</si>
  <si>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</si>
  <si>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</si>
  <si>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</si>
  <si>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</si>
  <si>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</si>
  <si>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</si>
  <si>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</si>
  <si>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</si>
  <si>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</si>
  <si>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</si>
  <si>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</si>
  <si>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</si>
  <si>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</si>
  <si>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</si>
  <si>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</si>
  <si>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</si>
  <si>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</si>
  <si>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</si>
  <si>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</si>
  <si>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</si>
  <si>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</si>
  <si>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</si>
  <si>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</si>
  <si>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</si>
  <si>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</si>
  <si>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</si>
  <si>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</si>
  <si>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</si>
  <si>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</si>
  <si>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</si>
  <si>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</si>
  <si>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</si>
  <si>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</si>
  <si>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</si>
  <si>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</si>
  <si>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</si>
  <si>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</si>
  <si>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</si>
  <si>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</si>
  <si>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</si>
  <si>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</si>
  <si>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</si>
  <si>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</si>
  <si>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</si>
  <si>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</si>
  <si>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</si>
  <si>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</si>
  <si>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</si>
  <si>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</si>
  <si>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</si>
  <si>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</si>
  <si>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</si>
  <si>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</si>
  <si>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</si>
  <si>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</si>
  <si>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</si>
  <si>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</si>
  <si>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</si>
  <si>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</si>
  <si>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</si>
  <si>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</si>
  <si>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</si>
  <si>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</si>
  <si>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</si>
  <si>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</si>
  <si>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</si>
  <si>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</si>
  <si>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</si>
  <si>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</si>
  <si>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</si>
  <si>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</si>
  <si>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</si>
  <si>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</si>
  <si>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</si>
  <si>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</si>
  <si>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</si>
  <si>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</si>
  <si>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</si>
  <si>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</si>
  <si>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</si>
  <si>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</si>
  <si>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</si>
  <si>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</si>
  <si>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</si>
  <si>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</si>
  <si>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</si>
  <si>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</si>
  <si>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</si>
  <si>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</si>
  <si>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</si>
  <si>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</si>
  <si>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</si>
  <si>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</si>
  <si>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</si>
  <si>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</si>
  <si>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</si>
  <si>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</si>
  <si>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</si>
  <si>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</si>
  <si>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</si>
  <si>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</si>
  <si>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</si>
  <si>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</si>
  <si>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</si>
  <si>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</si>
  <si>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</si>
  <si>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</si>
  <si>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</si>
  <si>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</si>
  <si>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</si>
  <si>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</si>
  <si>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</si>
  <si>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</si>
  <si>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</si>
  <si>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</si>
  <si>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</si>
  <si>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</si>
  <si>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</si>
  <si>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</si>
  <si>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</si>
  <si>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</si>
  <si>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</si>
  <si>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</si>
  <si>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</si>
  <si>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</si>
  <si>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</si>
  <si>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</si>
  <si>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</si>
  <si>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</si>
  <si>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</si>
  <si>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</si>
  <si>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</si>
  <si>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</si>
  <si>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</si>
  <si>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</si>
  <si>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</si>
  <si>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</si>
  <si>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</si>
  <si>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</si>
  <si>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</si>
  <si>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</si>
  <si>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</si>
  <si>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</si>
  <si>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</si>
  <si>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</si>
  <si>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</si>
  <si>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</si>
  <si>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</si>
  <si>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</si>
  <si>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</si>
  <si>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</si>
  <si>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</si>
  <si>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</si>
  <si>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</si>
  <si>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</si>
  <si>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</si>
  <si>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</si>
  <si>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</si>
  <si>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</si>
  <si>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</si>
  <si>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</si>
  <si>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</si>
  <si>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</si>
  <si>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</si>
  <si>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</si>
  <si>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</si>
  <si>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</si>
  <si>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</si>
  <si>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</si>
  <si>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</si>
  <si>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</si>
  <si>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</si>
  <si>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</si>
  <si>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</si>
  <si>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</si>
  <si>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</si>
  <si>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</si>
  <si>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</si>
  <si>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</si>
  <si>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</si>
  <si>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</si>
  <si>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</si>
  <si>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</si>
  <si>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</si>
  <si>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</si>
  <si>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</si>
  <si>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</si>
  <si>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</si>
  <si>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</si>
  <si>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</si>
  <si>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</si>
  <si>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</si>
  <si>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</si>
  <si>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</si>
  <si>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</si>
  <si>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</si>
  <si>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</si>
  <si>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</si>
  <si>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</si>
  <si>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</si>
  <si>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</si>
  <si>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</si>
  <si>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</si>
  <si>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</si>
  <si>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</si>
  <si>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</si>
  <si>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</si>
  <si>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</si>
  <si>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</si>
  <si>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</si>
  <si>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</si>
  <si>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</si>
  <si>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</si>
  <si>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</si>
  <si>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</si>
  <si>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</si>
  <si>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</si>
  <si>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</si>
  <si>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</si>
  <si>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</si>
  <si>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</si>
  <si>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</si>
  <si>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</si>
  <si>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</si>
  <si>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</si>
  <si>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</si>
  <si>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</si>
  <si>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</si>
  <si>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</si>
  <si>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</si>
  <si>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</si>
  <si>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</si>
  <si>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</si>
  <si>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</si>
  <si>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</si>
  <si>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</si>
  <si>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</si>
  <si>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</si>
  <si>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</si>
  <si>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</si>
  <si>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</si>
  <si>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</si>
  <si>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</si>
  <si>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</si>
  <si>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</si>
  <si>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</si>
  <si>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</si>
  <si>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</si>
  <si>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</si>
  <si>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</si>
  <si>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</si>
  <si>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</si>
  <si>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</si>
  <si>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</si>
  <si>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</si>
  <si>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</si>
  <si>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</si>
  <si>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</si>
  <si>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</si>
  <si>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</si>
  <si>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</si>
  <si>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</si>
  <si>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</si>
  <si>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</si>
  <si>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</si>
  <si>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</si>
  <si>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</si>
  <si>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</si>
  <si>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</si>
  <si>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</si>
  <si>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</si>
  <si>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</si>
  <si>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</si>
  <si>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</si>
  <si>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</si>
  <si>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</si>
  <si>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</si>
  <si>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</si>
  <si>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</si>
  <si>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</si>
  <si>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</si>
  <si>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</si>
  <si>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</si>
  <si>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</si>
  <si>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</si>
  <si>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</si>
  <si>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</si>
  <si>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</si>
  <si>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</si>
  <si>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</si>
  <si>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</si>
  <si>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</si>
  <si>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</si>
  <si>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</si>
  <si>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</si>
  <si>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</si>
  <si>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</si>
  <si>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</si>
  <si>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</si>
  <si>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</si>
  <si>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</si>
  <si>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</si>
  <si>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</si>
  <si>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</si>
  <si>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</si>
  <si>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</si>
  <si>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</si>
  <si>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</si>
  <si>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</si>
  <si>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</si>
  <si>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</si>
  <si>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</si>
  <si>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</si>
  <si>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</si>
  <si>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</si>
  <si>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</si>
  <si>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</si>
  <si>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</si>
  <si>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</si>
  <si>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</si>
  <si>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</si>
  <si>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</si>
  <si>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</si>
  <si>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</si>
  <si>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</si>
  <si>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</si>
  <si>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</si>
  <si>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</si>
  <si>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</si>
  <si>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</si>
  <si>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</si>
  <si>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</si>
  <si>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</si>
  <si>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</si>
  <si>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</si>
  <si>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</si>
  <si>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</si>
  <si>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</si>
  <si>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</si>
  <si>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</si>
  <si>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</si>
  <si>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</si>
  <si>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</si>
  <si>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</si>
  <si>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</si>
  <si>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</si>
  <si>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</si>
  <si>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</si>
  <si>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</si>
  <si>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</si>
  <si>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</si>
  <si>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</si>
  <si>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</si>
  <si>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</si>
  <si>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</si>
  <si>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</si>
  <si>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</si>
  <si>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</si>
  <si>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</si>
  <si>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</si>
  <si>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</si>
  <si>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</si>
  <si>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</si>
  <si>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</si>
  <si>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</si>
  <si>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</si>
  <si>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</si>
  <si>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</si>
  <si>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</si>
  <si>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</si>
  <si>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</si>
  <si>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</si>
  <si>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</si>
  <si>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</si>
  <si>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</si>
  <si>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</si>
  <si>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</si>
  <si>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</si>
  <si>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</si>
  <si>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</si>
  <si>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</si>
  <si>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</si>
  <si>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</si>
  <si>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</si>
  <si>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</si>
  <si>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</si>
  <si>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</si>
  <si>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</si>
  <si>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</si>
  <si>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</si>
  <si>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</si>
  <si>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</si>
  <si>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</si>
  <si>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</si>
  <si>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</si>
  <si>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</si>
  <si>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</si>
  <si>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</si>
  <si>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</si>
  <si>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</si>
  <si>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</si>
  <si>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</si>
  <si>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</si>
  <si>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</si>
  <si>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</si>
  <si>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</si>
  <si>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</si>
  <si>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</si>
  <si>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</si>
  <si>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</si>
  <si>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</si>
  <si>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</si>
  <si>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</si>
  <si>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</si>
  <si>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</si>
  <si>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</si>
  <si>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</si>
  <si>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</si>
  <si>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</si>
  <si>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</si>
  <si>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</si>
  <si>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</si>
  <si>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</si>
  <si>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</si>
  <si>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</si>
  <si>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</si>
  <si>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</si>
  <si>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</si>
  <si>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</si>
  <si>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</si>
  <si>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</si>
  <si>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</si>
  <si>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</si>
  <si>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</si>
  <si>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</si>
  <si>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</si>
  <si>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</si>
  <si>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</si>
  <si>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</si>
  <si>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</si>
  <si>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</si>
  <si>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</si>
  <si>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</si>
  <si>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</si>
  <si>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</si>
  <si>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</si>
  <si>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</si>
  <si>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</si>
  <si>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</si>
  <si>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</si>
  <si>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</si>
  <si>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</si>
  <si>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</si>
  <si>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</si>
  <si>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</si>
  <si>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</si>
  <si>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</si>
  <si>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</si>
  <si>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</si>
  <si>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</si>
  <si>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</si>
  <si>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</si>
  <si>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</si>
  <si>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</si>
  <si>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</si>
  <si>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</si>
  <si>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</si>
  <si>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</si>
  <si>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</si>
  <si>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</si>
  <si>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</si>
  <si>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</si>
  <si>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</si>
  <si>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</si>
  <si>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</si>
  <si>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</si>
  <si>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</si>
  <si>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</si>
  <si>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</si>
  <si>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</si>
  <si>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</si>
  <si>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</si>
  <si>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</si>
  <si>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</si>
  <si>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</si>
  <si>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</si>
  <si>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</si>
  <si>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</si>
  <si>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</si>
  <si>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</si>
  <si>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</si>
  <si>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</si>
  <si>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</si>
  <si>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</si>
  <si>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</si>
  <si>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</si>
  <si>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</si>
  <si>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</si>
  <si>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</si>
  <si>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</si>
  <si>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</si>
  <si>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</si>
  <si>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</si>
  <si>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</si>
  <si>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</si>
  <si>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</si>
  <si>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</si>
  <si>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</si>
  <si>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</si>
  <si>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</si>
  <si>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</si>
  <si>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</si>
  <si>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</si>
  <si>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</si>
  <si>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</si>
  <si>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</si>
  <si>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</si>
  <si>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</si>
  <si>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</si>
  <si>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</si>
  <si>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</si>
  <si>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</si>
  <si>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</si>
  <si>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</si>
  <si>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</si>
  <si>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</si>
  <si>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</si>
  <si>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</si>
  <si>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</si>
  <si>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</si>
  <si>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</si>
  <si>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</si>
  <si>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</si>
  <si>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</si>
  <si>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</si>
  <si>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</si>
  <si>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</si>
  <si>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</si>
  <si>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</si>
  <si>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</si>
  <si>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</si>
  <si>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</si>
  <si>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</si>
  <si>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</si>
  <si>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</si>
  <si>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</si>
  <si>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</si>
  <si>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</si>
  <si>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</si>
  <si>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</si>
  <si>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</si>
  <si>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</si>
  <si>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</si>
  <si>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</si>
  <si>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</si>
  <si>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</si>
  <si>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</si>
  <si>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</si>
  <si>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</si>
  <si>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</si>
  <si>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</si>
  <si>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</si>
  <si>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</si>
  <si>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</si>
  <si>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</si>
  <si>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</si>
  <si>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</si>
  <si>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</si>
  <si>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</si>
  <si>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</si>
  <si>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</si>
  <si>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</si>
  <si>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</si>
  <si>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</si>
  <si>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</si>
  <si>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</si>
  <si>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</si>
  <si>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</si>
  <si>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</si>
  <si>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</si>
  <si>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</si>
  <si>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</si>
  <si>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</si>
  <si>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</si>
  <si>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</si>
  <si>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</si>
  <si>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</si>
  <si>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</si>
  <si>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</si>
  <si>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</si>
  <si>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</si>
  <si>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</si>
  <si>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</si>
  <si>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</si>
  <si>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</si>
  <si>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</si>
  <si>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</si>
  <si>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</si>
  <si>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</si>
  <si>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</si>
  <si>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</si>
  <si>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</si>
  <si>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</si>
  <si>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</si>
  <si>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</si>
  <si>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</si>
  <si>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</si>
  <si>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</si>
  <si>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</si>
  <si>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</si>
  <si>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</si>
  <si>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</si>
  <si>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</si>
  <si>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</si>
  <si>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</si>
  <si>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</si>
  <si>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</si>
  <si>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</si>
  <si>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</si>
  <si>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</si>
  <si>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</si>
  <si>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</si>
  <si>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</si>
  <si>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</si>
  <si>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</si>
  <si>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</si>
  <si>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</si>
  <si>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</si>
  <si>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</si>
  <si>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</si>
  <si>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</si>
  <si>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</si>
  <si>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</si>
  <si>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</si>
  <si>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</si>
  <si>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</si>
  <si>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</si>
  <si>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</si>
  <si>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</si>
  <si>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</si>
  <si>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</si>
  <si>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</si>
  <si>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</si>
  <si>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</si>
  <si>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</si>
  <si>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</si>
  <si>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</si>
  <si>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</si>
  <si>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</si>
  <si>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</si>
  <si>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</si>
  <si>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</si>
  <si>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</si>
  <si>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</si>
  <si>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</si>
  <si>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</si>
  <si>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</si>
  <si>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</si>
  <si>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</si>
  <si>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</si>
  <si>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</si>
  <si>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</si>
  <si>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</si>
  <si>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</si>
  <si>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</si>
  <si>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</si>
  <si>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</si>
  <si>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</si>
  <si>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</si>
  <si>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</si>
  <si>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</si>
  <si>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</si>
  <si>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</si>
  <si>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</si>
  <si>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</si>
  <si>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</si>
  <si>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</si>
  <si>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</si>
  <si>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</si>
  <si>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</si>
  <si>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</si>
  <si>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</si>
  <si>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</si>
  <si>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</si>
  <si>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</si>
  <si>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</si>
  <si>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</si>
  <si>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</si>
  <si>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</si>
  <si>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</si>
  <si>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</si>
  <si>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</si>
  <si>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</si>
  <si>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</si>
  <si>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</si>
  <si>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</si>
  <si>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</si>
  <si>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</si>
  <si>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</si>
  <si>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</si>
  <si>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</si>
  <si>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</si>
  <si>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</si>
  <si>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</si>
  <si>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</si>
  <si>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</si>
  <si>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</si>
  <si>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</si>
  <si>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</si>
  <si>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</si>
  <si>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</si>
  <si>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</si>
  <si>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</si>
  <si>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</si>
  <si>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</si>
  <si>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</si>
  <si>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</si>
  <si>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</si>
  <si>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</si>
  <si>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</si>
  <si>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</si>
  <si>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</si>
  <si>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</si>
  <si>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</si>
  <si>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</si>
  <si>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</si>
  <si>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</si>
  <si>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</si>
  <si>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</si>
  <si>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</si>
  <si>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</si>
  <si>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</si>
  <si>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</si>
  <si>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</si>
  <si>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</si>
  <si>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</si>
  <si>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</si>
  <si>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</si>
  <si>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</si>
  <si>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</si>
  <si>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</si>
  <si>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</si>
  <si>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</si>
  <si>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</si>
  <si>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</si>
  <si>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</si>
  <si>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</si>
  <si>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</si>
  <si>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</si>
  <si>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</si>
  <si>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</si>
  <si>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</si>
  <si>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</si>
  <si>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</si>
  <si>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</si>
  <si>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</si>
  <si>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</si>
  <si>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</si>
  <si>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</si>
  <si>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</si>
  <si>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</si>
  <si>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</si>
  <si>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</si>
  <si>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</si>
  <si>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</si>
  <si>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</si>
  <si>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</si>
  <si>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</si>
  <si>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</si>
  <si>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</si>
  <si>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</si>
  <si>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</si>
  <si>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</si>
  <si>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</si>
  <si>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</si>
  <si>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</si>
  <si>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</si>
  <si>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</si>
  <si>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</si>
  <si>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</si>
  <si>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</si>
  <si>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</si>
  <si>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</si>
  <si>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</si>
  <si>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</si>
  <si>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</si>
  <si>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</si>
  <si>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</si>
  <si>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</si>
  <si>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</si>
  <si>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</si>
  <si>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</si>
  <si>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</si>
  <si>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</si>
  <si>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</si>
  <si>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</si>
  <si>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</si>
  <si>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</si>
  <si>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</si>
  <si>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</si>
  <si>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</si>
  <si>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</si>
  <si>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</si>
  <si>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</si>
  <si>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</si>
  <si>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</si>
  <si>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</si>
  <si>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</si>
  <si>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</si>
  <si>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</si>
  <si>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</si>
  <si>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</si>
  <si>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</si>
  <si>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</si>
  <si>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</si>
  <si>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</si>
  <si>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</si>
  <si>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</si>
  <si>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</si>
  <si>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</si>
  <si>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</si>
  <si>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</si>
  <si>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</si>
  <si>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</si>
  <si>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</si>
  <si>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</si>
  <si>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</si>
  <si>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</si>
  <si>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</si>
  <si>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</si>
  <si>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</si>
  <si>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</si>
  <si>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</si>
  <si>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</si>
  <si>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</si>
  <si>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</si>
  <si>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</si>
  <si>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</si>
  <si>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</si>
  <si>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</si>
  <si>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</si>
  <si>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</si>
  <si>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</si>
  <si>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</si>
  <si>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</si>
  <si>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</si>
  <si>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</si>
  <si>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</si>
  <si>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</si>
  <si>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</si>
  <si>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</si>
  <si>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</si>
  <si>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</si>
  <si>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</si>
  <si>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</si>
  <si>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</si>
  <si>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</si>
  <si>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</si>
  <si>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</si>
  <si>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</si>
  <si>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</si>
  <si>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</si>
  <si>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</si>
  <si>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</si>
  <si>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</si>
  <si>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</si>
  <si>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</si>
  <si>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</si>
  <si>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</si>
  <si>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</si>
  <si>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</si>
  <si>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</si>
  <si>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</si>
  <si>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</si>
  <si>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</si>
  <si>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</si>
  <si>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</si>
  <si>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</si>
  <si>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</si>
  <si>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</si>
  <si>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</si>
  <si>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</si>
  <si>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</si>
  <si>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</si>
  <si>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</si>
  <si>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</si>
  <si>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</si>
  <si>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</si>
  <si>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</si>
  <si>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</si>
  <si>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</si>
  <si>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</si>
  <si>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</si>
  <si>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</si>
  <si>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</si>
  <si>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</si>
  <si>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</si>
  <si>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</si>
  <si>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</si>
  <si>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</si>
  <si>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</si>
  <si>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</si>
  <si>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</si>
  <si>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</si>
  <si>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</si>
  <si>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</si>
  <si>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</si>
  <si>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</si>
  <si>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</si>
  <si>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</si>
  <si>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</si>
  <si>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</si>
  <si>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</si>
  <si>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</si>
  <si>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</si>
  <si>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</si>
  <si>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</si>
  <si>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</si>
  <si>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</si>
  <si>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</si>
  <si>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</si>
  <si>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</si>
  <si>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</si>
  <si>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</si>
  <si>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</si>
  <si>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</si>
  <si>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</si>
  <si>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</si>
  <si>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</si>
  <si>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</si>
  <si>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</si>
  <si>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</si>
  <si>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</si>
  <si>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</si>
  <si>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</si>
  <si>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</si>
  <si>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</si>
  <si>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</si>
  <si>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</si>
  <si>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</si>
  <si>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</si>
  <si>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</si>
  <si>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</si>
  <si>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</si>
  <si>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</si>
  <si>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</si>
  <si>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</si>
  <si>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</si>
  <si>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</si>
  <si>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</si>
  <si>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</si>
  <si>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</si>
  <si>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</si>
  <si>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</si>
  <si>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</si>
  <si>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</si>
  <si>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</si>
  <si>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</si>
  <si>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</si>
  <si>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</si>
  <si>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</si>
  <si>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</si>
  <si>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</si>
  <si>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</si>
  <si>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</si>
  <si>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</si>
  <si>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</si>
  <si>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</si>
  <si>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</si>
  <si>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</si>
  <si>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</si>
  <si>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</si>
  <si>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</si>
  <si>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</si>
  <si>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</si>
  <si>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</si>
  <si>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</si>
  <si>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</si>
  <si>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</si>
  <si>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</si>
  <si>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</si>
  <si>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</si>
  <si>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</si>
  <si>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</si>
  <si>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</si>
  <si>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</si>
  <si>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</si>
  <si>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</si>
  <si>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</si>
  <si>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</si>
  <si>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</si>
  <si>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</si>
  <si>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</si>
  <si>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</si>
  <si>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</si>
  <si>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</si>
  <si>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</si>
  <si>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</si>
  <si>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</si>
  <si>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</si>
  <si>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</si>
  <si>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</si>
  <si>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</si>
  <si>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</si>
  <si>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</si>
  <si>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</si>
  <si>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</si>
  <si>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</si>
  <si>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</si>
  <si>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</si>
  <si>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</si>
  <si>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</si>
  <si>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</si>
  <si>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</si>
  <si>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</si>
  <si>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</si>
  <si>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</si>
  <si>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</si>
  <si>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</si>
  <si>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</si>
  <si>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</si>
  <si>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</si>
  <si>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</si>
  <si>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</si>
  <si>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</si>
  <si>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</si>
  <si>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</si>
  <si>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</si>
  <si>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</si>
  <si>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</si>
  <si>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</si>
  <si>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</si>
  <si>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</si>
  <si>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</si>
  <si>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</si>
  <si>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</si>
  <si>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</si>
  <si>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</si>
  <si>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</si>
  <si>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</si>
  <si>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</si>
  <si>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</si>
  <si>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</si>
  <si>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</si>
  <si>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</si>
  <si>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</si>
  <si>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</si>
  <si>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</si>
  <si>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</si>
  <si>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</si>
  <si>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</si>
  <si>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</si>
  <si>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</si>
  <si>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</si>
  <si>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</si>
  <si>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</si>
  <si>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</si>
  <si>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</si>
  <si>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</si>
  <si>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</si>
  <si>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</si>
  <si>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</si>
  <si>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</si>
  <si>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</si>
  <si>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</si>
  <si>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</si>
  <si>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</si>
  <si>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</si>
  <si>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</si>
  <si>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</si>
  <si>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</si>
  <si>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</si>
  <si>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</si>
  <si>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</si>
  <si>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</si>
  <si>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</si>
  <si>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</si>
  <si>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</si>
  <si>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</si>
  <si>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</si>
  <si>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</si>
  <si>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</si>
  <si>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</si>
  <si>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</si>
  <si>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</si>
  <si>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</si>
  <si>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</si>
  <si>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</si>
  <si>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</si>
  <si>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</si>
  <si>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</si>
  <si>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</si>
  <si>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</si>
  <si>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</si>
  <si>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</si>
  <si>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</si>
  <si>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</si>
  <si>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</si>
  <si>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</si>
  <si>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</si>
  <si>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</si>
  <si>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</si>
  <si>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</si>
  <si>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</si>
  <si>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</si>
  <si>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</si>
  <si>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</si>
  <si>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</si>
  <si>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</si>
  <si>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</si>
  <si>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</si>
  <si>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</si>
  <si>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</si>
  <si>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</si>
  <si>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</si>
  <si>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</si>
  <si>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</si>
  <si>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</si>
  <si>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</si>
  <si>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</si>
  <si>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</si>
  <si>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</si>
  <si>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</si>
  <si>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</si>
  <si>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</si>
  <si>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</si>
  <si>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</si>
  <si>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</si>
  <si>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</si>
  <si>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</si>
  <si>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</si>
  <si>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</si>
  <si>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</si>
  <si>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</si>
  <si>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</si>
  <si>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</si>
  <si>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</si>
  <si>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</si>
  <si>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</si>
  <si>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</si>
  <si>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</si>
  <si>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</si>
  <si>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</si>
  <si>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</si>
  <si>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</si>
  <si>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</si>
  <si>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</si>
  <si>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</si>
  <si>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</si>
  <si>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</si>
  <si>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</si>
  <si>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</si>
  <si>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</si>
  <si>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</si>
  <si>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</si>
  <si>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</si>
  <si>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</si>
  <si>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</si>
  <si>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</si>
  <si>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</si>
  <si>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</si>
  <si>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</si>
  <si>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</si>
  <si>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</si>
  <si>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</si>
  <si>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</si>
  <si>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</si>
  <si>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</si>
  <si>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</si>
  <si>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</si>
  <si>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</si>
  <si>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</si>
  <si>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</si>
  <si>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</si>
  <si>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</si>
  <si>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</si>
  <si>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</si>
  <si>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</si>
  <si>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</si>
  <si>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</si>
  <si>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</si>
  <si>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</si>
  <si>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</si>
  <si>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</si>
  <si>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</si>
  <si>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</si>
  <si>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</si>
  <si>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</si>
  <si>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</si>
  <si>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</si>
  <si>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</si>
  <si>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</si>
  <si>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</si>
  <si>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</si>
  <si>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</si>
  <si>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</si>
  <si>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</si>
  <si>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</si>
  <si>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</si>
  <si>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</si>
  <si>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</si>
  <si>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</si>
  <si>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</si>
  <si>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</si>
  <si>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</si>
  <si>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</si>
  <si>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</si>
  <si>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</si>
  <si>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</si>
  <si>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</si>
  <si>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</si>
  <si>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</si>
  <si>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</si>
  <si>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</si>
  <si>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</si>
  <si>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</si>
  <si>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</si>
  <si>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</si>
  <si>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</si>
  <si>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</si>
  <si>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</si>
  <si>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</si>
  <si>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</si>
  <si>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</si>
  <si>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</si>
  <si>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</si>
  <si>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</si>
  <si>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</si>
  <si>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</si>
  <si>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</si>
  <si>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</si>
  <si>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</si>
  <si>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</si>
  <si>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</si>
  <si>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</si>
  <si>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</si>
  <si>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</si>
  <si>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</si>
  <si>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</si>
  <si>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</si>
  <si>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</si>
  <si>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</si>
  <si>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</si>
  <si>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</si>
  <si>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</si>
  <si>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</si>
  <si>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</si>
  <si>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</si>
  <si>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</si>
  <si>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</si>
  <si>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</si>
  <si>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</si>
  <si>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</si>
  <si>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</si>
  <si>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</si>
  <si>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</si>
  <si>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</si>
  <si>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</si>
  <si>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</si>
  <si>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</si>
  <si>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</si>
  <si>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</si>
  <si>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</si>
  <si>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</si>
  <si>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</si>
  <si>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</si>
  <si>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</si>
  <si>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</si>
  <si>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</si>
  <si>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</si>
  <si>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</si>
  <si>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</si>
  <si>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</si>
  <si>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</si>
  <si>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</si>
  <si>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</si>
  <si>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</si>
  <si>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</si>
  <si>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</si>
  <si>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</si>
  <si>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</si>
  <si>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</si>
  <si>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</si>
  <si>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</si>
  <si>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</si>
  <si>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</si>
  <si>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</si>
  <si>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</si>
  <si>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</si>
  <si>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</si>
  <si>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</si>
  <si>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</si>
  <si>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</si>
  <si>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</si>
  <si>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</si>
  <si>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</si>
  <si>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</si>
  <si>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</si>
  <si>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</si>
  <si>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</si>
  <si>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</si>
  <si>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</si>
  <si>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</si>
  <si>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</si>
  <si>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</si>
  <si>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</si>
  <si>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</si>
  <si>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</si>
  <si>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</si>
  <si>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</si>
  <si>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</si>
  <si>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</si>
  <si>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</si>
  <si>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</si>
  <si>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</si>
  <si>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</si>
  <si>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</si>
  <si>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</si>
  <si>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</si>
  <si>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</si>
  <si>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</si>
  <si>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</si>
  <si>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</si>
  <si>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</si>
  <si>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</si>
  <si>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</si>
  <si>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</si>
  <si>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</si>
  <si>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</si>
  <si>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</si>
  <si>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</si>
  <si>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</si>
  <si>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</si>
  <si>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</si>
  <si>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</si>
  <si>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</si>
  <si>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</si>
  <si>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</si>
  <si>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</si>
  <si>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</si>
  <si>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</si>
  <si>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</si>
  <si>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</si>
  <si>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</si>
  <si>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</si>
  <si>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</si>
  <si>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</si>
  <si>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</si>
  <si>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</si>
  <si>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</si>
  <si>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</si>
  <si>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</si>
  <si>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</si>
  <si>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</si>
  <si>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</si>
  <si>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</si>
  <si>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</si>
  <si>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</si>
  <si>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</si>
  <si>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</si>
  <si>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</si>
  <si>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</si>
  <si>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</si>
  <si>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</si>
  <si>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</si>
  <si>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</si>
  <si>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</si>
  <si>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</si>
  <si>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</si>
  <si>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</si>
  <si>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</si>
  <si>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</si>
  <si>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</si>
  <si>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</si>
  <si>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</si>
  <si>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</si>
  <si>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</si>
  <si>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</si>
  <si>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</si>
  <si>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</si>
  <si>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</si>
  <si>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</si>
  <si>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</si>
  <si>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</si>
  <si>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</si>
  <si>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</si>
  <si>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</si>
  <si>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</si>
  <si>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</si>
  <si>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</si>
  <si>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</si>
  <si>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</si>
  <si>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</si>
  <si>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</si>
  <si>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</si>
  <si>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</si>
  <si>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</si>
  <si>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</si>
  <si>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</si>
  <si>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</si>
  <si>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</si>
  <si>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</si>
  <si>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</si>
  <si>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</si>
  <si>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</si>
  <si>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</si>
  <si>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</si>
  <si>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</si>
  <si>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</si>
  <si>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</si>
  <si>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</si>
  <si>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</si>
  <si>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</si>
  <si>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</si>
  <si>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</si>
  <si>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</si>
  <si>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</si>
  <si>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</si>
  <si>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</si>
  <si>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</si>
  <si>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</si>
  <si>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</si>
  <si>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</si>
  <si>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</si>
  <si>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</si>
  <si>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</si>
  <si>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</si>
  <si>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</si>
  <si>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</si>
  <si>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</si>
  <si>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</si>
  <si>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</si>
  <si>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</si>
  <si>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</si>
  <si>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</si>
  <si>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</si>
  <si>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</si>
  <si>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</si>
  <si>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</si>
  <si>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</si>
  <si>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</si>
  <si>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</si>
  <si>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</si>
  <si>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</si>
  <si>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</si>
  <si>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</si>
  <si>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</si>
  <si>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</si>
  <si>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</si>
  <si>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</si>
  <si>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</si>
  <si>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</si>
  <si>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</si>
  <si>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</si>
  <si>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</si>
  <si>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</si>
  <si>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</si>
  <si>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</si>
  <si>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</si>
  <si>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</si>
  <si>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</si>
  <si>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</si>
  <si>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</si>
  <si>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</si>
  <si>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</si>
  <si>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</si>
  <si>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</si>
  <si>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</si>
  <si>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</si>
  <si>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</si>
  <si>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</si>
  <si>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</si>
  <si>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</si>
  <si>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</si>
  <si>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</si>
  <si>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</si>
  <si>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</si>
  <si>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</si>
  <si>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</si>
  <si>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</si>
  <si>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</si>
  <si>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</si>
  <si>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</si>
  <si>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</si>
  <si>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</si>
  <si>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</si>
  <si>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</si>
  <si>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</si>
  <si>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</si>
  <si>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</si>
  <si>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</si>
  <si>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</si>
  <si>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</si>
  <si>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</si>
  <si>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</si>
  <si>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</si>
  <si>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</si>
  <si>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</si>
  <si>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</si>
  <si>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</si>
  <si>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</si>
  <si>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</si>
  <si>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</si>
  <si>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</si>
  <si>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</si>
  <si>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</si>
  <si>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</si>
  <si>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</si>
  <si>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</si>
  <si>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</si>
  <si>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</si>
  <si>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</si>
  <si>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</si>
  <si>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</si>
  <si>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</si>
  <si>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</si>
  <si>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</si>
  <si>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</si>
  <si>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</si>
  <si>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</si>
  <si>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</si>
  <si>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</si>
  <si>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</si>
  <si>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</si>
  <si>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</si>
  <si>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</si>
  <si>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</si>
  <si>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</si>
  <si>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</si>
  <si>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</si>
  <si>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</si>
  <si>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</si>
  <si>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</si>
  <si>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</si>
  <si>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</si>
  <si>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</si>
  <si>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</si>
  <si>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</si>
  <si>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</si>
  <si>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</si>
  <si>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</si>
  <si>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</si>
  <si>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</si>
  <si>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</si>
  <si>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</si>
  <si>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</si>
  <si>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</si>
  <si>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</si>
  <si>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</si>
  <si>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</si>
  <si>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</si>
  <si>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</si>
  <si>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</si>
  <si>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</si>
  <si>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</si>
  <si>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</si>
  <si>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</si>
  <si>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</si>
  <si>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</si>
  <si>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</si>
  <si>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</si>
  <si>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</si>
  <si>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</si>
  <si>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</si>
  <si>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</si>
  <si>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</si>
  <si>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</si>
  <si>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</si>
  <si>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</si>
  <si>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</si>
  <si>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</si>
  <si>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</si>
  <si>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</si>
  <si>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</si>
  <si>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</si>
  <si>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</si>
  <si>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</si>
  <si>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</si>
  <si>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</si>
  <si>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</si>
  <si>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</si>
  <si>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</si>
  <si>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</si>
  <si>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</si>
  <si>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</si>
  <si>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</si>
  <si>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</si>
  <si>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</si>
  <si>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</si>
  <si>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</si>
  <si>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</si>
  <si>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</si>
  <si>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</si>
  <si>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</si>
  <si>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</si>
  <si>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</si>
  <si>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</si>
  <si>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</si>
  <si>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</si>
  <si>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</si>
  <si>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</si>
  <si>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</si>
  <si>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</si>
  <si>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</si>
  <si>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</si>
  <si>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</si>
  <si>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</si>
  <si>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</si>
  <si>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</si>
  <si>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</si>
  <si>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</si>
  <si>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</si>
  <si>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</si>
  <si>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</si>
  <si>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</si>
  <si>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</si>
  <si>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</si>
  <si>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</si>
  <si>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</si>
  <si>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</si>
  <si>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</si>
  <si>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</si>
  <si>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</si>
  <si>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</si>
  <si>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</si>
  <si>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</si>
  <si>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</si>
  <si>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</si>
  <si>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</si>
  <si>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</si>
  <si>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</si>
  <si>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</si>
  <si>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</si>
  <si>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</si>
  <si>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</si>
  <si>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</si>
  <si>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</si>
  <si>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</si>
  <si>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</si>
  <si>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</si>
  <si>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</si>
  <si>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</si>
  <si>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</si>
  <si>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</si>
  <si>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</si>
  <si>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</si>
  <si>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</si>
  <si>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</si>
  <si>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</si>
  <si>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</si>
  <si>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</si>
  <si>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</si>
  <si>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</si>
  <si>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</si>
  <si>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</si>
  <si>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</si>
  <si>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</si>
  <si>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</si>
  <si>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</si>
  <si>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</si>
  <si>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</si>
  <si>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</si>
  <si>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</si>
  <si>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</si>
  <si>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</si>
  <si>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</si>
  <si>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</si>
  <si>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</si>
  <si>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</si>
  <si>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</si>
  <si>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</si>
  <si>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</si>
  <si>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</si>
  <si>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</si>
  <si>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</si>
  <si>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</si>
  <si>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</si>
  <si>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</si>
  <si>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</si>
  <si>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</si>
  <si>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</si>
  <si>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</si>
  <si>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</si>
  <si>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</si>
  <si>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</si>
  <si>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</si>
  <si>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</si>
  <si>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</si>
  <si>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</si>
  <si>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</si>
  <si>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</si>
  <si>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</si>
  <si>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</si>
  <si>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</si>
  <si>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</si>
  <si>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</si>
  <si>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</si>
  <si>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</si>
  <si>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</si>
  <si>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</si>
  <si>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</si>
  <si>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</si>
  <si>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</si>
  <si>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</si>
  <si>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</si>
  <si>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</si>
  <si>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</si>
  <si>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</si>
  <si>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</si>
  <si>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</si>
  <si>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</si>
  <si>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</si>
  <si>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</si>
  <si>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</si>
  <si>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</si>
  <si>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</si>
  <si>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</si>
  <si>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</si>
  <si>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</si>
  <si>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</si>
  <si>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</si>
  <si>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</si>
  <si>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</si>
  <si>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</si>
  <si>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</si>
  <si>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</si>
  <si>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</si>
  <si>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</si>
  <si>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</si>
  <si>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</si>
  <si>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</si>
  <si>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</si>
  <si>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</si>
  <si>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</si>
  <si>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</si>
  <si>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</si>
  <si>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</si>
  <si>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</si>
  <si>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</si>
  <si>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</si>
  <si>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</si>
  <si>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</si>
  <si>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</si>
  <si>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</si>
  <si>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</si>
  <si>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</si>
  <si>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</si>
  <si>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</si>
  <si>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</si>
  <si>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</si>
  <si>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</si>
  <si>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</si>
  <si>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</si>
  <si>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</si>
  <si>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</si>
  <si>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</si>
  <si>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</si>
  <si>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</si>
  <si>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</si>
  <si>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</si>
  <si>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</si>
  <si>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</si>
  <si>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</si>
  <si>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</si>
  <si>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</si>
  <si>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</si>
  <si>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</si>
  <si>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</si>
  <si>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</si>
  <si>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</si>
  <si>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</si>
  <si>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</si>
  <si>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</si>
  <si>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</si>
  <si>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</si>
  <si>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</si>
  <si>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</si>
  <si>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</si>
  <si>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</si>
  <si>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</si>
  <si>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</si>
  <si>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</si>
  <si>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</si>
  <si>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</si>
  <si>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</si>
  <si>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</si>
  <si>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</si>
  <si>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</si>
  <si>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</si>
  <si>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</si>
  <si>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</si>
  <si>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</si>
  <si>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</si>
  <si>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</si>
  <si>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</si>
  <si>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</si>
  <si>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</si>
  <si>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</si>
  <si>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</si>
  <si>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</si>
  <si>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</si>
  <si>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</si>
  <si>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</si>
  <si>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</si>
  <si>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</si>
  <si>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</si>
  <si>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</si>
  <si>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</si>
  <si>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</si>
  <si>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</si>
  <si>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</si>
  <si>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</si>
  <si>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</si>
  <si>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</si>
  <si>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</si>
  <si>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</si>
  <si>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</si>
  <si>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</si>
  <si>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</si>
  <si>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</si>
  <si>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</si>
  <si>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</si>
  <si>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</si>
  <si>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</si>
  <si>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</si>
  <si>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</si>
  <si>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</si>
  <si>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</si>
  <si>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</si>
  <si>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</si>
  <si>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</si>
  <si>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</si>
  <si>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</si>
  <si>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</si>
  <si>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</si>
  <si>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</si>
  <si>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</si>
  <si>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</si>
  <si>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</si>
  <si>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</si>
  <si>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</si>
  <si>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</si>
  <si>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</si>
  <si>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</si>
  <si>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</si>
  <si>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</si>
  <si>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</si>
  <si>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</si>
  <si>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</si>
  <si>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</si>
  <si>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</si>
  <si>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</si>
  <si>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</si>
  <si>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</si>
  <si>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</si>
  <si>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</si>
  <si>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</si>
  <si>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</si>
  <si>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</si>
  <si>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</si>
  <si>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</si>
  <si>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</si>
  <si>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</si>
  <si>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</si>
  <si>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</si>
  <si>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</si>
  <si>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</si>
  <si>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</si>
  <si>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</si>
  <si>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</si>
  <si>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</si>
  <si>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</si>
  <si>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</si>
  <si>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</si>
  <si>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</si>
  <si>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</si>
  <si>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</si>
  <si>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</si>
  <si>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</si>
  <si>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</si>
  <si>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</si>
  <si>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</si>
  <si>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</si>
  <si>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</si>
  <si>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</si>
  <si>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</si>
  <si>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</si>
  <si>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</si>
  <si>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</si>
  <si>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</si>
  <si>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</si>
  <si>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</si>
  <si>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</si>
  <si>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</si>
  <si>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</si>
  <si>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</si>
  <si>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</si>
  <si>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</si>
  <si>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</si>
  <si>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</si>
  <si>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</si>
  <si>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</si>
  <si>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</si>
  <si>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</si>
  <si>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</si>
  <si>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</si>
  <si>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</si>
  <si>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</si>
  <si>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</si>
  <si>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</si>
  <si>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</si>
  <si>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</si>
  <si>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</si>
  <si>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</si>
  <si>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</si>
  <si>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</si>
  <si>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</si>
  <si>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</si>
  <si>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</si>
  <si>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</si>
  <si>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</si>
  <si>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</si>
  <si>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</si>
  <si>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</si>
  <si>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</si>
  <si>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</si>
  <si>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</si>
  <si>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</si>
  <si>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</si>
  <si>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</si>
  <si>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</si>
  <si>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</si>
  <si>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</si>
  <si>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</si>
  <si>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</si>
  <si>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</si>
  <si>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</si>
  <si>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</si>
  <si>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</si>
  <si>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</si>
  <si>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</si>
  <si>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</si>
  <si>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</si>
  <si>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</si>
  <si>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</si>
  <si>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</si>
  <si>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</si>
  <si>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</si>
  <si>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</si>
  <si>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</si>
  <si>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</si>
  <si>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</si>
  <si>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</si>
  <si>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</si>
  <si>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</si>
  <si>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</si>
  <si>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</si>
  <si>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</si>
  <si>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</si>
  <si>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</si>
  <si>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</si>
  <si>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</si>
  <si>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</si>
  <si>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</si>
  <si>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</si>
  <si>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</si>
  <si>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</si>
  <si>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</si>
  <si>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</si>
  <si>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</si>
  <si>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</si>
  <si>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</si>
  <si>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</si>
  <si>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</si>
  <si>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</si>
  <si>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</si>
  <si>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</si>
  <si>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</si>
  <si>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</si>
  <si>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</si>
  <si>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</si>
  <si>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</si>
  <si>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</si>
  <si>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</si>
  <si>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</si>
  <si>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</si>
  <si>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</si>
  <si>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</si>
  <si>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</si>
  <si>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</si>
  <si>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</si>
  <si>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</si>
  <si>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</si>
  <si>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</si>
  <si>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</si>
  <si>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</si>
  <si>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</si>
  <si>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</si>
  <si>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</si>
  <si>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</si>
  <si>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</si>
  <si>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</si>
  <si>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</si>
  <si>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</si>
  <si>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</si>
  <si>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</si>
  <si>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</si>
  <si>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</si>
  <si>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</si>
  <si>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</si>
  <si>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</si>
  <si>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</si>
  <si>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</si>
  <si>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</si>
  <si>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</si>
  <si>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</si>
  <si>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</si>
  <si>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</si>
  <si>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</si>
  <si>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</si>
  <si>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</si>
  <si>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</si>
  <si>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</si>
  <si>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</si>
  <si>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</si>
  <si>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</si>
  <si>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</si>
  <si>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</si>
  <si>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</si>
  <si>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</si>
  <si>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</si>
  <si>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</si>
  <si>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</si>
  <si>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</si>
  <si>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</si>
  <si>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</si>
  <si>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</si>
  <si>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</si>
  <si>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</si>
  <si>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</si>
  <si>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</si>
  <si>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</si>
  <si>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</si>
  <si>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</si>
  <si>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</si>
  <si>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</si>
  <si>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</si>
  <si>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</si>
  <si>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</si>
  <si>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</si>
  <si>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</si>
  <si>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</si>
  <si>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</si>
  <si>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</si>
  <si>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</si>
  <si>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</si>
  <si>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</si>
  <si>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</si>
  <si>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</si>
  <si>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</si>
  <si>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</si>
  <si>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</si>
  <si>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</si>
  <si>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</si>
  <si>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</si>
  <si>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</si>
  <si>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</si>
  <si>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</si>
  <si>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</si>
  <si>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</si>
  <si>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</si>
  <si>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</si>
  <si>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</si>
  <si>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</si>
  <si>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</si>
  <si>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</si>
  <si>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</si>
  <si>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</si>
  <si>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</si>
  <si>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</si>
  <si>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</si>
  <si>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</si>
  <si>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</si>
  <si>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</si>
  <si>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</si>
  <si>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</si>
  <si>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</si>
  <si>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</si>
  <si>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</si>
  <si>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</si>
  <si>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</si>
  <si>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</si>
  <si>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</si>
  <si>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</si>
  <si>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</si>
  <si>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</si>
  <si>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</si>
  <si>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</si>
  <si>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</si>
  <si>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</si>
  <si>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</si>
  <si>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</si>
  <si>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</si>
  <si>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</si>
  <si>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</si>
  <si>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</si>
  <si>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</si>
  <si>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</si>
  <si>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</si>
  <si>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</si>
  <si>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</si>
  <si>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</si>
  <si>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</si>
  <si>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</si>
  <si>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</si>
  <si>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</si>
  <si>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</si>
  <si>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</si>
  <si>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</si>
  <si>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</si>
  <si>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</si>
  <si>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</si>
  <si>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</si>
  <si>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</si>
  <si>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</si>
  <si>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</si>
  <si>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</si>
  <si>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</si>
  <si>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</si>
  <si>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</si>
  <si>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</si>
  <si>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</si>
  <si>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</si>
  <si>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</si>
  <si>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</si>
  <si>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</si>
  <si>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</si>
  <si>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</si>
  <si>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</si>
  <si>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</si>
  <si>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</si>
  <si>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</si>
  <si>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</si>
  <si>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</si>
  <si>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</si>
  <si>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</si>
  <si>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</si>
  <si>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</si>
  <si>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</si>
  <si>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</si>
  <si>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</si>
  <si>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</si>
  <si>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</si>
  <si>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</si>
  <si>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</si>
  <si>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</si>
  <si>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</si>
  <si>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</si>
  <si>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</si>
  <si>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</si>
  <si>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</si>
  <si>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</si>
  <si>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</si>
  <si>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</si>
  <si>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</si>
  <si>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</si>
  <si>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</si>
  <si>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</si>
  <si>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</si>
  <si>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</si>
  <si>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</si>
  <si>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</si>
  <si>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</si>
  <si>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</si>
  <si>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</si>
  <si>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</si>
  <si>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</si>
  <si>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</si>
  <si>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</si>
  <si>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</si>
  <si>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</si>
  <si>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</si>
  <si>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</si>
  <si>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</si>
  <si>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</si>
  <si>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</si>
  <si>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</si>
  <si>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</si>
  <si>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</si>
  <si>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</si>
  <si>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</si>
  <si>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</si>
  <si>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</si>
  <si>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</si>
  <si>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</si>
  <si>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</si>
  <si>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</si>
  <si>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</si>
  <si>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</si>
  <si>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</si>
  <si>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</si>
  <si>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</si>
  <si>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</si>
  <si>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</si>
  <si>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</si>
  <si>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</si>
  <si>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</si>
  <si>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</si>
  <si>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</si>
  <si>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</si>
  <si>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</si>
  <si>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</si>
  <si>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</si>
  <si>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</si>
  <si>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</si>
  <si>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</si>
  <si>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</si>
  <si>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</si>
  <si>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</si>
  <si>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</si>
  <si>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</si>
  <si>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</si>
  <si>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</si>
  <si>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</si>
  <si>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</si>
  <si>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</si>
  <si>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</si>
  <si>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</si>
  <si>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</si>
  <si>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</si>
  <si>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</si>
  <si>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</si>
  <si>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</si>
  <si>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</si>
  <si>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</si>
  <si>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</si>
  <si>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</si>
  <si>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</si>
  <si>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</si>
  <si>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</si>
  <si>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</si>
  <si>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</si>
  <si>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</si>
  <si>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</si>
  <si>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</si>
  <si>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</si>
  <si>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</si>
  <si>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</si>
  <si>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</si>
  <si>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</si>
  <si>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</si>
  <si>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</si>
  <si>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</si>
  <si>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</si>
  <si>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</si>
  <si>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</si>
  <si>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</si>
  <si>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</si>
  <si>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</si>
  <si>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</si>
  <si>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</si>
  <si>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</si>
  <si>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</si>
  <si>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</si>
  <si>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</si>
  <si>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</si>
  <si>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</si>
  <si>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</si>
  <si>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</si>
  <si>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</si>
  <si>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</si>
  <si>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</si>
  <si>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</si>
  <si>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</si>
  <si>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</si>
  <si>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</si>
  <si>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</si>
  <si>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</si>
  <si>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</si>
  <si>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</si>
  <si>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</si>
  <si>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</si>
  <si>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</si>
  <si>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</si>
  <si>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</si>
  <si>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</si>
  <si>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</si>
  <si>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</si>
  <si>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</si>
  <si>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</si>
  <si>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</si>
  <si>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</si>
  <si>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</si>
  <si>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</si>
  <si>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</si>
  <si>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</si>
  <si>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</si>
  <si>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</si>
  <si>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</si>
  <si>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</si>
  <si>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</si>
  <si>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</si>
  <si>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</si>
  <si>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</si>
  <si>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</si>
  <si>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</si>
  <si>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</si>
  <si>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</si>
  <si>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</si>
  <si>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</si>
  <si>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</si>
  <si>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</si>
  <si>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</si>
  <si>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</si>
  <si>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</si>
  <si>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</si>
  <si>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</si>
  <si>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</si>
  <si>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</si>
  <si>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</si>
  <si>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</si>
  <si>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</si>
  <si>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</si>
  <si>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</si>
  <si>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</si>
  <si>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</si>
  <si>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</si>
  <si>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</si>
  <si>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</si>
  <si>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</si>
  <si>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</si>
  <si>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</si>
  <si>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</si>
  <si>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</si>
  <si>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</si>
  <si>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</si>
  <si>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</si>
  <si>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</si>
  <si>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</si>
  <si>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</si>
  <si>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</si>
  <si>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</si>
  <si>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</si>
  <si>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</si>
  <si>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</si>
  <si>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</si>
  <si>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</si>
  <si>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</si>
  <si>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</si>
  <si>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</si>
  <si>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</si>
  <si>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</si>
  <si>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</si>
  <si>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</si>
  <si>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</si>
  <si>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</si>
  <si>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</si>
  <si>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</si>
  <si>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</si>
  <si>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</si>
  <si>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</si>
  <si>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</si>
  <si>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</si>
  <si>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</si>
  <si>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</si>
  <si>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</si>
  <si>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</si>
  <si>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</si>
  <si>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</si>
  <si>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</si>
  <si>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</si>
  <si>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</si>
  <si>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</si>
  <si>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</si>
  <si>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</si>
  <si>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</si>
  <si>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</si>
  <si>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</si>
  <si>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</si>
  <si>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</si>
  <si>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</si>
  <si>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</si>
  <si>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</si>
  <si>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</si>
  <si>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</si>
  <si>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</si>
  <si>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</si>
  <si>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</si>
  <si>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</si>
  <si>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</si>
  <si>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</si>
  <si>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</si>
  <si>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</si>
  <si>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</si>
  <si>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</si>
  <si>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</si>
  <si>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</si>
  <si>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</si>
  <si>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</si>
  <si>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</si>
  <si>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</si>
  <si>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</si>
  <si>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</si>
  <si>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</si>
  <si>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</si>
  <si>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</si>
  <si>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</si>
  <si>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</si>
  <si>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</si>
  <si>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</si>
  <si>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</si>
  <si>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</si>
  <si>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</si>
  <si>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</si>
  <si>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</si>
  <si>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</si>
  <si>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</si>
  <si>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</si>
  <si>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</si>
  <si>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</si>
  <si>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</si>
  <si>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</si>
  <si>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</si>
  <si>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</si>
  <si>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</si>
  <si>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</si>
  <si>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</si>
  <si>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</si>
  <si>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</si>
  <si>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</si>
  <si>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</si>
  <si>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</si>
  <si>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</si>
  <si>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</si>
  <si>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</si>
  <si>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</si>
  <si>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</si>
  <si>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</si>
  <si>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</si>
  <si>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</si>
  <si>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</si>
  <si>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</si>
  <si>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</si>
  <si>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</si>
  <si>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</si>
  <si>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</si>
  <si>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</si>
  <si>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</si>
  <si>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</si>
  <si>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</si>
  <si>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</si>
  <si>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</si>
  <si>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</si>
  <si>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</si>
  <si>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</si>
  <si>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</si>
  <si>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</si>
  <si>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</si>
  <si>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</si>
  <si>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</si>
  <si>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</si>
  <si>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</si>
  <si>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</si>
  <si>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</si>
  <si>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</si>
  <si>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</si>
  <si>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</si>
  <si>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</si>
  <si>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</si>
  <si>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</si>
  <si>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</si>
  <si>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</si>
  <si>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</si>
  <si>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</si>
  <si>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</si>
  <si>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</si>
  <si>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</si>
  <si>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</si>
  <si>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</si>
  <si>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</si>
  <si>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</si>
  <si>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</si>
  <si>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</si>
  <si>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</si>
  <si>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</si>
  <si>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</si>
  <si>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</si>
  <si>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</si>
  <si>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</si>
  <si>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</si>
  <si>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</si>
  <si>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</si>
  <si>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</si>
  <si>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</si>
  <si>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</si>
  <si>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</si>
  <si>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</si>
  <si>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</si>
  <si>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</si>
  <si>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</si>
  <si>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</si>
  <si>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</si>
  <si>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</si>
  <si>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</si>
  <si>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</si>
  <si>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</si>
  <si>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</si>
  <si>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</si>
  <si>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</si>
  <si>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</si>
  <si>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</si>
  <si>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</si>
  <si>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</si>
  <si>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</si>
  <si>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</si>
  <si>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</si>
  <si>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</si>
  <si>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</si>
  <si>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</si>
  <si>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</si>
  <si>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</si>
  <si>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</si>
  <si>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</si>
  <si>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</si>
  <si>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</si>
  <si>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</si>
  <si>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</si>
  <si>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</si>
  <si>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</si>
  <si>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</si>
  <si>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</si>
  <si>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</si>
  <si>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</si>
  <si>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</si>
  <si>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</si>
  <si>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</si>
  <si>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</si>
  <si>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</si>
  <si>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</si>
  <si>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</si>
  <si>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</si>
  <si>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</si>
  <si>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</si>
  <si>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</si>
  <si>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</si>
  <si>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</si>
  <si>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</si>
  <si>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</si>
  <si>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</si>
  <si>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</si>
  <si>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</si>
  <si>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</si>
  <si>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</si>
  <si>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</si>
  <si>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</si>
  <si>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</si>
  <si>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</si>
  <si>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</si>
  <si>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</si>
  <si>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</si>
  <si>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</si>
  <si>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</si>
  <si>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</si>
  <si>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</si>
  <si>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</si>
  <si>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</si>
  <si>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</si>
  <si>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</si>
  <si>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</si>
  <si>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</si>
  <si>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</si>
  <si>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</si>
  <si>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</si>
  <si>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</si>
  <si>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</si>
  <si>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</si>
  <si>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</si>
  <si>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</si>
  <si>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</si>
  <si>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</si>
  <si>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</si>
  <si>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</si>
  <si>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</si>
  <si>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</si>
  <si>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</si>
  <si>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</si>
  <si>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</si>
  <si>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</si>
  <si>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</si>
  <si>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</si>
  <si>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</si>
  <si>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</si>
  <si>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</si>
  <si>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</si>
  <si>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</si>
  <si>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</si>
  <si>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</si>
  <si>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</si>
  <si>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</si>
  <si>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</si>
  <si>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</si>
  <si>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</si>
  <si>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</si>
  <si>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</si>
  <si>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</si>
  <si>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</si>
  <si>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</si>
  <si>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</si>
  <si>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</si>
  <si>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</si>
  <si>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</si>
  <si>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</si>
  <si>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</si>
  <si>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</si>
  <si>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</si>
  <si>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</si>
  <si>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</si>
  <si>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</si>
  <si>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</si>
  <si>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</si>
  <si>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</si>
  <si>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</si>
  <si>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</si>
  <si>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</si>
  <si>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</si>
  <si>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</si>
  <si>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</si>
  <si>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</si>
  <si>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</si>
  <si>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</si>
  <si>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</si>
  <si>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</si>
  <si>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</si>
  <si>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</si>
  <si>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</si>
  <si>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</si>
  <si>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</si>
  <si>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</si>
  <si>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</si>
  <si>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</si>
  <si>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</si>
  <si>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</si>
  <si>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</si>
  <si>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</si>
  <si>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</si>
  <si>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</si>
  <si>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</si>
  <si>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</si>
  <si>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</si>
  <si>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</si>
  <si>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</si>
  <si>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</si>
  <si>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</si>
  <si>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</si>
  <si>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</si>
  <si>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</si>
  <si>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</si>
  <si>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</si>
  <si>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</si>
  <si>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</si>
  <si>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</si>
  <si>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</si>
  <si>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</si>
  <si>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</si>
  <si>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</si>
  <si>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</si>
  <si>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</si>
  <si>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</si>
  <si>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</si>
  <si>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</si>
  <si>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</si>
  <si>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</si>
  <si>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</si>
  <si>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</si>
  <si>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</si>
  <si>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</si>
  <si>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</si>
  <si>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</si>
  <si>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</si>
  <si>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</si>
  <si>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</si>
  <si>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</si>
  <si>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</si>
  <si>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</si>
  <si>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</si>
  <si>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</si>
  <si>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</si>
  <si>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</si>
  <si>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</si>
  <si>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</si>
  <si>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</si>
  <si>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</si>
  <si>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</si>
  <si>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</si>
  <si>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</si>
  <si>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</si>
  <si>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</si>
  <si>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</si>
  <si>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</si>
  <si>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</si>
  <si>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</si>
  <si>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</si>
  <si>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</si>
  <si>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</si>
  <si>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</si>
  <si>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</si>
  <si>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</si>
  <si>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</si>
  <si>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</si>
  <si>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</si>
  <si>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</si>
  <si>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</si>
  <si>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</si>
  <si>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</si>
  <si>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</si>
  <si>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</si>
  <si>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</si>
  <si>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</si>
  <si>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</si>
  <si>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</si>
  <si>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</si>
  <si>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</si>
  <si>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</si>
  <si>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</si>
  <si>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</si>
  <si>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</si>
  <si>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</si>
  <si>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</si>
  <si>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</si>
  <si>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</si>
  <si>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</si>
  <si>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</si>
  <si>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</si>
  <si>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</si>
  <si>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</si>
  <si>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</si>
  <si>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</si>
  <si>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</si>
  <si>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</si>
  <si>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</si>
  <si>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</si>
  <si>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</si>
  <si>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</si>
  <si>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</si>
  <si>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</si>
  <si>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</si>
  <si>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</si>
  <si>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</si>
  <si>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</si>
  <si>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</si>
  <si>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</si>
  <si>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</si>
  <si>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</si>
  <si>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</si>
  <si>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</si>
  <si>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</si>
  <si>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</si>
  <si>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</si>
  <si>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</si>
  <si>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</si>
  <si>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</si>
  <si>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</si>
  <si>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</si>
  <si>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</si>
  <si>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</si>
  <si>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</si>
  <si>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</si>
  <si>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</si>
  <si>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</si>
  <si>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</si>
  <si>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</si>
  <si>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</si>
  <si>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</si>
  <si>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</si>
  <si>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</si>
  <si>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</si>
  <si>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</si>
  <si>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</si>
  <si>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</si>
  <si>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</si>
  <si>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</si>
  <si>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</si>
  <si>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</si>
  <si>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</si>
  <si>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</si>
  <si>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</si>
  <si>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</si>
  <si>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</si>
  <si>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</si>
  <si>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</si>
  <si>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</si>
  <si>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</si>
  <si>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</si>
  <si>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</si>
  <si>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</si>
  <si>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</si>
  <si>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</si>
  <si>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</si>
  <si>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</si>
  <si>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</si>
  <si>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</si>
  <si>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</si>
  <si>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</si>
  <si>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</si>
  <si>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</si>
  <si>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</si>
  <si>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</si>
  <si>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</si>
  <si>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</si>
  <si>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</si>
  <si>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</si>
  <si>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</si>
  <si>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</si>
  <si>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</si>
  <si>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</si>
  <si>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</si>
  <si>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</si>
  <si>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</si>
  <si>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</si>
  <si>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</si>
  <si>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</si>
  <si>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</si>
  <si>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</si>
  <si>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</si>
  <si>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</si>
  <si>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</si>
  <si>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</si>
  <si>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</si>
  <si>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</si>
  <si>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</si>
  <si>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</si>
  <si>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</si>
  <si>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</si>
  <si>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</si>
  <si>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</si>
  <si>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</si>
  <si>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</si>
  <si>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</si>
  <si>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</si>
  <si>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</si>
  <si>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</si>
  <si>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</si>
  <si>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</si>
  <si>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</si>
  <si>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</si>
  <si>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</si>
  <si>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</si>
  <si>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</si>
  <si>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</si>
  <si>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</si>
  <si>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</si>
  <si>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</si>
  <si>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</si>
  <si>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</si>
  <si>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</si>
  <si>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</si>
  <si>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</si>
  <si>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</si>
  <si>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</si>
  <si>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</si>
  <si>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</si>
  <si>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</si>
  <si>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</si>
  <si>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</si>
  <si>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</si>
  <si>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</si>
  <si>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</si>
  <si>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</si>
  <si>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</si>
  <si>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</si>
  <si>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</si>
  <si>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</si>
  <si>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</si>
  <si>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</si>
  <si>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</si>
  <si>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</si>
  <si>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</si>
  <si>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</si>
  <si>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</si>
  <si>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</si>
  <si>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</si>
  <si>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</si>
  <si>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</si>
  <si>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</si>
  <si>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</si>
  <si>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</si>
  <si>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</si>
  <si>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</si>
  <si>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</si>
  <si>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</si>
  <si>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</si>
  <si>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</si>
  <si>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</si>
  <si>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</si>
  <si>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</si>
  <si>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</si>
  <si>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</si>
  <si>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</si>
  <si>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</si>
  <si>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</si>
  <si>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</si>
  <si>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</si>
  <si>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</si>
  <si>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</si>
  <si>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</si>
  <si>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</si>
  <si>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</si>
  <si>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</si>
  <si>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</si>
  <si>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</si>
  <si>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</si>
  <si>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</si>
  <si>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</si>
  <si>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</si>
  <si>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</si>
  <si>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</si>
  <si>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</si>
  <si>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</si>
  <si>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</si>
  <si>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</si>
  <si>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</si>
  <si>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</si>
  <si>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</si>
  <si>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</si>
  <si>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</si>
  <si>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</si>
  <si>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</si>
  <si>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</si>
  <si>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</si>
  <si>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</si>
  <si>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</si>
  <si>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</si>
  <si>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</si>
  <si>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</si>
  <si>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</si>
  <si>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</si>
  <si>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</si>
  <si>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</si>
  <si>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</si>
  <si>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</si>
  <si>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</si>
  <si>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</si>
  <si>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</si>
  <si>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</si>
  <si>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</si>
  <si>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</si>
  <si>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</si>
  <si>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</si>
  <si>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</si>
  <si>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</si>
  <si>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</si>
  <si>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</si>
  <si>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</si>
  <si>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</si>
  <si>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</si>
  <si>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</si>
  <si>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</si>
  <si>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</si>
  <si>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</si>
  <si>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</si>
  <si>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</si>
  <si>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</si>
  <si>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</si>
  <si>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</si>
  <si>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</si>
  <si>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</si>
  <si>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</si>
  <si>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</si>
  <si>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</si>
  <si>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</si>
  <si>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</si>
  <si>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</si>
  <si>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</si>
  <si>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</si>
  <si>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</si>
  <si>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</si>
  <si>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</si>
  <si>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</si>
  <si>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</si>
  <si>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</si>
  <si>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</si>
  <si>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</si>
  <si>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</si>
  <si>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</si>
  <si>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</si>
  <si>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</si>
  <si>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</si>
  <si>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</si>
  <si>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</si>
  <si>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</si>
  <si>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</si>
  <si>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</si>
  <si>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</si>
  <si>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</si>
  <si>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</si>
  <si>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</si>
  <si>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</si>
  <si>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</si>
  <si>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</si>
  <si>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</si>
  <si>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</si>
  <si>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</si>
  <si>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</si>
  <si>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</si>
  <si>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</si>
  <si>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</si>
  <si>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</si>
  <si>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</si>
  <si>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</si>
  <si>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</si>
  <si>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</si>
  <si>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</si>
  <si>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</si>
  <si>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</si>
  <si>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</si>
  <si>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</si>
  <si>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</si>
  <si>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</si>
  <si>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</si>
  <si>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</si>
  <si>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</si>
  <si>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</si>
  <si>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</si>
  <si>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</si>
  <si>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</si>
  <si>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</si>
  <si>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</si>
  <si>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</si>
  <si>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</si>
  <si>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</si>
  <si>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</si>
  <si>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</si>
  <si>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</si>
  <si>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</si>
  <si>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</si>
  <si>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</si>
  <si>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</si>
  <si>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</si>
  <si>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</si>
  <si>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</si>
  <si>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</si>
  <si>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</si>
  <si>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</si>
  <si>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</si>
  <si>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</si>
  <si>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</si>
  <si>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</si>
  <si>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</si>
  <si>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</si>
  <si>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</si>
  <si>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</si>
  <si>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</si>
  <si>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</si>
  <si>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</si>
  <si>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</si>
  <si>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</si>
  <si>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</si>
  <si>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</si>
  <si>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</si>
  <si>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</si>
  <si>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</si>
  <si>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</si>
  <si>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</si>
  <si>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</si>
  <si>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</si>
  <si>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</si>
  <si>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</si>
  <si>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</si>
  <si>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</si>
  <si>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</si>
  <si>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</si>
  <si>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</si>
  <si>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</si>
  <si>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</si>
  <si>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</si>
  <si>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</si>
  <si>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</si>
  <si>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</si>
  <si>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</si>
  <si>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</si>
  <si>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</si>
  <si>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</si>
  <si>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</si>
  <si>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</si>
  <si>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</si>
  <si>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</si>
  <si>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</si>
  <si>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</si>
  <si>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</si>
  <si>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</si>
  <si>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</si>
  <si>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</si>
  <si>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</si>
  <si>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</si>
  <si>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</si>
  <si>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</si>
  <si>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</si>
  <si>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</si>
  <si>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</si>
  <si>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</si>
  <si>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</si>
  <si>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</si>
  <si>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</si>
  <si>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</si>
  <si>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</si>
  <si>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</si>
  <si>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</si>
  <si>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</si>
  <si>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</si>
  <si>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</si>
  <si>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</si>
  <si>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</si>
  <si>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</si>
  <si>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</si>
  <si>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</si>
  <si>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</si>
  <si>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</si>
  <si>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</si>
  <si>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</si>
  <si>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</si>
  <si>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</si>
  <si>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</si>
  <si>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</si>
  <si>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</si>
  <si>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</si>
  <si>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</si>
  <si>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</si>
  <si>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</si>
  <si>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</si>
  <si>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</si>
  <si>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</si>
  <si>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</si>
  <si>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</si>
  <si>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</si>
  <si>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</si>
  <si>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</si>
  <si>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</si>
  <si>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</si>
  <si>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</si>
  <si>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</si>
  <si>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</si>
  <si>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</si>
  <si>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</si>
  <si>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</si>
  <si>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</si>
  <si>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</si>
  <si>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</si>
  <si>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</si>
  <si>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</si>
  <si>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</si>
  <si>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</si>
  <si>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</si>
  <si>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</si>
  <si>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</si>
  <si>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</si>
  <si>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</si>
  <si>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</si>
  <si>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</si>
  <si>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</si>
  <si>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</si>
  <si>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</si>
  <si>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</si>
  <si>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</si>
  <si>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</si>
  <si>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</si>
  <si>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</si>
  <si>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</si>
  <si>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</si>
  <si>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</si>
  <si>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</si>
  <si>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</si>
  <si>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</si>
  <si>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</si>
  <si>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</si>
  <si>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</si>
  <si>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</si>
  <si>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</si>
  <si>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</si>
  <si>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</si>
  <si>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</si>
  <si>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</si>
  <si>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</si>
  <si>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</si>
  <si>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</si>
  <si>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</si>
  <si>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</si>
  <si>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</si>
  <si>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</si>
  <si>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</si>
  <si>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</si>
  <si>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</si>
  <si>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</si>
  <si>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</si>
  <si>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</si>
  <si>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</si>
  <si>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</si>
  <si>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</si>
  <si>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</si>
  <si>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</si>
  <si>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</si>
  <si>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</si>
  <si>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</si>
  <si>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</si>
  <si>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</si>
  <si>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</si>
  <si>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</si>
  <si>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</si>
  <si>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</si>
  <si>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</si>
  <si>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</si>
  <si>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</si>
  <si>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</si>
  <si>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</si>
  <si>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</si>
  <si>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</si>
  <si>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</si>
  <si>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</si>
  <si>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</si>
  <si>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</si>
  <si>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</si>
  <si>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</si>
  <si>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</si>
  <si>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</si>
  <si>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</si>
  <si>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</si>
  <si>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</si>
  <si>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</si>
  <si>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</si>
  <si>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</si>
  <si>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</si>
  <si>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</si>
  <si>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</si>
  <si>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</si>
  <si>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</si>
  <si>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</si>
  <si>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</si>
  <si>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</si>
  <si>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</si>
  <si>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</si>
  <si>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</si>
  <si>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</si>
  <si>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</si>
  <si>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</si>
  <si>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</si>
  <si>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</si>
  <si>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</si>
  <si>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</si>
  <si>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</si>
  <si>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</si>
  <si>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</si>
  <si>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</si>
  <si>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</si>
  <si>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</si>
  <si>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</si>
  <si>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</si>
  <si>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</si>
  <si>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</si>
  <si>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</si>
  <si>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</si>
  <si>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</si>
  <si>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</si>
  <si>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</si>
  <si>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</si>
  <si>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</si>
  <si>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</si>
  <si>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</si>
  <si>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</si>
  <si>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</si>
  <si>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</si>
  <si>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</si>
  <si>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</si>
  <si>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</si>
  <si>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</si>
  <si>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</si>
  <si>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</si>
  <si>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</si>
  <si>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</si>
  <si>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</si>
  <si>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</si>
  <si>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</si>
  <si>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</si>
  <si>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</si>
  <si>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</si>
  <si>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</si>
  <si>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</si>
  <si>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</si>
  <si>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</si>
  <si>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</si>
  <si>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</si>
  <si>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</si>
  <si>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</si>
  <si>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</si>
  <si>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</si>
  <si>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</si>
  <si>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</si>
  <si>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</si>
  <si>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</si>
  <si>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</si>
  <si>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</si>
  <si>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</si>
  <si>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</si>
  <si>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</si>
  <si>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</si>
  <si>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</si>
  <si>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</si>
  <si>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</si>
  <si>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</si>
  <si>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</si>
  <si>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</si>
  <si>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</si>
  <si>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</si>
  <si>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</si>
  <si>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</si>
  <si>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</si>
  <si>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</si>
  <si>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</si>
  <si>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</si>
  <si>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</si>
  <si>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</si>
  <si>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</si>
  <si>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</si>
  <si>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</si>
  <si>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</si>
  <si>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</si>
  <si>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</si>
  <si>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</si>
  <si>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</si>
  <si>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</si>
  <si>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</si>
  <si>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</si>
  <si>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</si>
  <si>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</si>
  <si>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</si>
  <si>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</si>
  <si>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</si>
  <si>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</si>
  <si>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</si>
  <si>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</si>
  <si>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</si>
  <si>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</si>
  <si>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</si>
  <si>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</si>
  <si>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</si>
  <si>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</si>
  <si>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</si>
  <si>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</si>
  <si>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</si>
  <si>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</si>
  <si>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</si>
  <si>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</si>
  <si>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</si>
  <si>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</si>
  <si>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</si>
  <si>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</si>
  <si>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</si>
  <si>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</si>
  <si>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</si>
  <si>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</si>
  <si>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</si>
  <si>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</si>
  <si>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</si>
  <si>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</si>
  <si>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</si>
  <si>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</si>
  <si>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</si>
  <si>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</si>
  <si>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</si>
  <si>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</si>
  <si>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</si>
  <si>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</si>
  <si>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</si>
  <si>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</si>
  <si>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</si>
  <si>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</si>
  <si>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</si>
  <si>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</si>
  <si>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</si>
  <si>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</si>
  <si>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</si>
  <si>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</si>
  <si>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</si>
  <si>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</si>
  <si>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</si>
  <si>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</si>
  <si>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</si>
  <si>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</si>
  <si>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</si>
  <si>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</si>
  <si>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</si>
  <si>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</si>
  <si>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</si>
  <si>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</si>
  <si>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</si>
  <si>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</si>
  <si>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</si>
  <si>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</si>
  <si>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</si>
  <si>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</si>
  <si>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</si>
  <si>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</si>
  <si>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</si>
  <si>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</si>
  <si>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</si>
  <si>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</si>
  <si>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</si>
  <si>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</si>
  <si>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</si>
  <si>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</si>
  <si>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</si>
  <si>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</si>
  <si>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</si>
  <si>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</si>
  <si>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</si>
  <si>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</si>
  <si>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</si>
  <si>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</si>
  <si>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</si>
  <si>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</si>
  <si>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</si>
  <si>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</si>
  <si>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</si>
  <si>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</si>
  <si>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</si>
  <si>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</si>
  <si>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</si>
  <si>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</si>
  <si>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</si>
  <si>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</si>
  <si>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</si>
  <si>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</si>
  <si>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</si>
  <si>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</si>
  <si>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</si>
  <si>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</si>
  <si>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</si>
  <si>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</si>
  <si>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</si>
  <si>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</si>
  <si>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</si>
  <si>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</si>
  <si>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</si>
  <si>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</si>
  <si>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</si>
  <si>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</si>
  <si>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</si>
  <si>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</si>
  <si>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</si>
  <si>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</si>
  <si>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</si>
  <si>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</si>
  <si>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</si>
  <si>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</si>
  <si>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</si>
  <si>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</si>
  <si>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</si>
  <si>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</si>
  <si>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</si>
  <si>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</si>
  <si>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</si>
  <si>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</si>
  <si>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</si>
  <si>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</si>
  <si>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</si>
  <si>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</si>
  <si>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</si>
  <si>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</si>
  <si>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</si>
  <si>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</si>
  <si>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</si>
  <si>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</si>
  <si>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</si>
  <si>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</si>
  <si>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</si>
  <si>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</si>
  <si>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</si>
  <si>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</si>
  <si>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</si>
  <si>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</si>
  <si>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</si>
  <si>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</si>
  <si>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</si>
  <si>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</si>
  <si>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</si>
  <si>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</si>
  <si>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</si>
  <si>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</si>
  <si>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</si>
  <si>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</si>
  <si>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</si>
  <si>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</si>
  <si>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</si>
  <si>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</si>
  <si>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</si>
  <si>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</si>
  <si>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</si>
  <si>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</si>
  <si>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</si>
  <si>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</si>
  <si>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</si>
  <si>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</si>
  <si>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</si>
  <si>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</si>
  <si>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</si>
  <si>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</si>
  <si>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</si>
  <si>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</si>
  <si>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</si>
  <si>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</si>
  <si>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</si>
  <si>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</si>
  <si>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</si>
  <si>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</si>
  <si>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</si>
  <si>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</si>
  <si>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</si>
  <si>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</si>
  <si>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</si>
  <si>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</si>
  <si>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</si>
  <si>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</si>
  <si>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</si>
  <si>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</si>
  <si>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</si>
  <si>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</si>
  <si>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</si>
  <si>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</si>
  <si>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</si>
  <si>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</si>
  <si>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</si>
  <si>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</si>
  <si>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</si>
  <si>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</si>
  <si>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</si>
  <si>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</si>
  <si>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</si>
  <si>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</si>
  <si>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</si>
  <si>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</si>
  <si>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</si>
  <si>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</si>
  <si>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</si>
  <si>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</si>
  <si>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</si>
  <si>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</si>
  <si>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</si>
  <si>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</si>
  <si>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</si>
  <si>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</si>
  <si>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</si>
  <si>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</si>
  <si>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</si>
  <si>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</si>
  <si>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</si>
  <si>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</si>
  <si>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</si>
  <si>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</si>
  <si>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</si>
  <si>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</si>
  <si>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</si>
  <si>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</si>
  <si>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</si>
  <si>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</si>
  <si>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</si>
  <si>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</si>
  <si>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</si>
  <si>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</si>
  <si>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</si>
  <si>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</si>
  <si>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</si>
  <si>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</si>
  <si>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</si>
  <si>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</si>
  <si>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</si>
  <si>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</si>
  <si>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</si>
  <si>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</si>
  <si>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</si>
  <si>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</si>
  <si>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</si>
  <si>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</si>
  <si>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</si>
  <si>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</si>
  <si>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</si>
  <si>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</si>
  <si>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</si>
  <si>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</si>
  <si>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</si>
  <si>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</si>
  <si>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</si>
  <si>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</si>
  <si>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</si>
  <si>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</si>
  <si>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</si>
  <si>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</si>
  <si>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</si>
  <si>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</si>
  <si>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</si>
  <si>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</si>
  <si>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</si>
  <si>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</si>
  <si>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</si>
  <si>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</si>
  <si>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</si>
  <si>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</si>
  <si>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</si>
  <si>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</si>
  <si>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</si>
  <si>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</si>
  <si>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</si>
  <si>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</si>
  <si>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</si>
  <si>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</si>
  <si>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</si>
  <si>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</si>
  <si>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</si>
  <si>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</si>
  <si>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</si>
  <si>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</si>
  <si>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</si>
  <si>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</si>
  <si>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</si>
  <si>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</si>
  <si>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</si>
  <si>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</si>
  <si>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</si>
  <si>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</si>
  <si>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</si>
  <si>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</si>
  <si>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</si>
  <si>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</si>
  <si>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</si>
  <si>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</si>
  <si>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</si>
  <si>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</si>
  <si>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</si>
  <si>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</si>
  <si>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</si>
  <si>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</si>
  <si>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</si>
  <si>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</si>
  <si>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</si>
  <si>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</si>
  <si>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</si>
  <si>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</si>
  <si>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</si>
  <si>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</si>
  <si>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</si>
  <si>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</si>
  <si>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</si>
  <si>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</si>
  <si>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</si>
  <si>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</si>
  <si>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</si>
  <si>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</si>
  <si>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</si>
  <si>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</si>
  <si>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</si>
  <si>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</si>
  <si>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</si>
  <si>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</si>
  <si>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</si>
  <si>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</si>
  <si>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</si>
  <si>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</si>
  <si>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</si>
  <si>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</si>
  <si>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</si>
  <si>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</si>
  <si>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</si>
  <si>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</si>
  <si>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</si>
  <si>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</si>
  <si>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</si>
  <si>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</si>
  <si>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</si>
  <si>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</si>
  <si>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</si>
  <si>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</si>
  <si>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</si>
  <si>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</si>
  <si>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</si>
  <si>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</si>
  <si>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</si>
  <si>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</si>
  <si>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</si>
  <si>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</si>
  <si>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</si>
  <si>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</si>
  <si>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</si>
  <si>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</si>
  <si>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</si>
  <si>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</si>
  <si>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</si>
  <si>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</si>
  <si>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</si>
  <si>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</si>
  <si>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</si>
  <si>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</si>
  <si>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</si>
  <si>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</si>
  <si>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</si>
  <si>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</si>
  <si>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</si>
  <si>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</si>
  <si>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</si>
  <si>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</si>
  <si>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</si>
  <si>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</si>
  <si>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</si>
  <si>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</si>
  <si>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</si>
  <si>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</si>
  <si>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</si>
  <si>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</si>
  <si>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</si>
  <si>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</si>
  <si>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</si>
  <si>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</si>
  <si>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</si>
  <si>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</si>
  <si>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</si>
  <si>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</si>
  <si>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</si>
  <si>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</si>
  <si>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</si>
  <si>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</si>
  <si>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</si>
  <si>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</si>
  <si>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</si>
  <si>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</si>
  <si>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</si>
  <si>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</si>
  <si>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</si>
  <si>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</si>
  <si>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</si>
  <si>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</si>
  <si>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</si>
  <si>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</si>
  <si>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</si>
  <si>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</si>
  <si>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</si>
  <si>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</si>
  <si>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</si>
  <si>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</si>
  <si>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</si>
  <si>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</si>
  <si>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</si>
  <si>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</si>
  <si>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</si>
  <si>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</si>
  <si>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</si>
  <si>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</si>
  <si>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</si>
  <si>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</si>
  <si>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</si>
  <si>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</si>
  <si>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</si>
  <si>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</si>
  <si>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</si>
  <si>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</si>
  <si>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</si>
  <si>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</si>
  <si>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</si>
  <si>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</si>
  <si>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</si>
  <si>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</si>
  <si>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</si>
  <si>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</si>
  <si>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</si>
  <si>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</si>
  <si>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</si>
  <si>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</si>
  <si>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</si>
  <si>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</si>
  <si>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</si>
  <si>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</si>
  <si>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</si>
  <si>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</si>
  <si>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</si>
  <si>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</si>
  <si>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</si>
  <si>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</si>
  <si>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</si>
  <si>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</si>
  <si>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</si>
  <si>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</si>
  <si>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</si>
  <si>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</si>
  <si>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</si>
  <si>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</si>
  <si>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</si>
  <si>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</si>
  <si>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</si>
  <si>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</si>
  <si>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</si>
  <si>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</si>
  <si>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</si>
  <si>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</si>
  <si>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</si>
  <si>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</si>
  <si>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</si>
  <si>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</si>
  <si>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</si>
  <si>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</si>
  <si>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</si>
  <si>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</si>
  <si>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</si>
  <si>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</si>
  <si>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</si>
  <si>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</si>
  <si>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</si>
  <si>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</si>
  <si>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</si>
  <si>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</si>
  <si>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</si>
  <si>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</si>
  <si>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</si>
  <si>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</si>
  <si>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</si>
  <si>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</si>
  <si>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</si>
  <si>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</si>
  <si>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</si>
  <si>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</si>
  <si>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</si>
  <si>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</si>
  <si>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</si>
  <si>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</si>
  <si>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</si>
  <si>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</si>
  <si>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</si>
  <si>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</si>
  <si>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</si>
  <si>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</si>
  <si>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</si>
  <si>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</si>
  <si>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</si>
  <si>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</si>
  <si>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</si>
  <si>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</si>
  <si>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</si>
  <si>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</si>
  <si>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</si>
  <si>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</si>
  <si>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</si>
  <si>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</si>
  <si>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</si>
  <si>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</si>
  <si>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</si>
  <si>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</si>
  <si>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</si>
  <si>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</si>
  <si>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</si>
  <si>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</si>
  <si>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</si>
  <si>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</si>
  <si>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</si>
  <si>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</si>
  <si>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</si>
  <si>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</si>
  <si>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</si>
  <si>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</si>
  <si>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</si>
  <si>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</si>
  <si>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</si>
  <si>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</si>
  <si>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</si>
  <si>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</si>
  <si>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</si>
  <si>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</si>
  <si>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</si>
  <si>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</si>
  <si>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</si>
  <si>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</si>
  <si>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</si>
  <si>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</si>
  <si>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</si>
  <si>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</si>
  <si>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</si>
  <si>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</si>
  <si>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</si>
  <si>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</si>
  <si>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</si>
  <si>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</si>
  <si>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</si>
  <si>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</si>
  <si>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</si>
  <si>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</si>
  <si>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</si>
  <si>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</si>
  <si>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</si>
  <si>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</si>
  <si>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</si>
  <si>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</si>
  <si>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</si>
  <si>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</si>
  <si>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</si>
  <si>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</si>
  <si>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</si>
  <si>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</si>
  <si>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</si>
  <si>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</si>
  <si>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</si>
  <si>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</si>
  <si>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</si>
  <si>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</si>
  <si>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</si>
  <si>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</si>
  <si>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</si>
  <si>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</si>
  <si>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</si>
  <si>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</si>
  <si>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</si>
  <si>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</si>
  <si>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</si>
  <si>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</si>
  <si>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</si>
  <si>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</si>
  <si>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</si>
  <si>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</si>
  <si>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</si>
  <si>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</si>
  <si>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</si>
  <si>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</si>
  <si>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</si>
  <si>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</si>
  <si>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</si>
  <si>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</si>
  <si>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</si>
  <si>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</si>
  <si>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</si>
  <si>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</si>
  <si>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</si>
  <si>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</si>
  <si>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</si>
  <si>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</si>
  <si>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</si>
  <si>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</si>
  <si>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</si>
  <si>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</si>
  <si>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</si>
  <si>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</si>
  <si>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</si>
  <si>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</si>
  <si>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</si>
  <si>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</si>
  <si>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</si>
  <si>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</si>
  <si>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</si>
  <si>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</si>
  <si>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</si>
  <si>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</si>
  <si>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</si>
  <si>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</si>
  <si>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</si>
  <si>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</si>
  <si>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</si>
  <si>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</si>
  <si>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</si>
  <si>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</si>
  <si>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</si>
  <si>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</si>
  <si>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</si>
  <si>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</si>
  <si>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</si>
  <si>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</si>
  <si>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</si>
  <si>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</si>
  <si>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</si>
  <si>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</si>
  <si>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</si>
  <si>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</si>
  <si>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</si>
  <si>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</si>
  <si>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</si>
  <si>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</si>
  <si>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</si>
  <si>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</si>
  <si>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</si>
  <si>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</si>
  <si>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</si>
  <si>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</si>
  <si>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</si>
  <si>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</si>
  <si>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</si>
  <si>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</si>
  <si>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</si>
  <si>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</si>
  <si>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</si>
  <si>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</si>
  <si>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</si>
  <si>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</si>
  <si>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</si>
  <si>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</si>
  <si>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</si>
  <si>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</si>
  <si>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</si>
  <si>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</si>
  <si>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</si>
  <si>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</si>
  <si>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</si>
  <si>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</si>
  <si>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</si>
  <si>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</si>
  <si>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</si>
  <si>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</si>
  <si>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</si>
  <si>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</si>
  <si>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</si>
  <si>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</si>
  <si>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</si>
  <si>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</si>
  <si>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</si>
  <si>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</si>
  <si>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</si>
  <si>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</si>
  <si>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</si>
  <si>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</si>
  <si>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</si>
  <si>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</si>
  <si>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</si>
  <si>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</si>
  <si>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</si>
  <si>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</si>
  <si>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</si>
  <si>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</si>
  <si>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</si>
  <si>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</si>
  <si>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</si>
  <si>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</si>
  <si>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</si>
  <si>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</si>
  <si>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</si>
  <si>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</si>
  <si>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</si>
  <si>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</si>
  <si>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</si>
  <si>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</si>
  <si>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</si>
  <si>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</si>
  <si>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</si>
  <si>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</si>
  <si>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</si>
  <si>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</si>
  <si>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</si>
  <si>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</si>
  <si>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</si>
  <si>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</si>
  <si>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</si>
  <si>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</si>
  <si>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</si>
  <si>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</si>
  <si>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</si>
  <si>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</si>
  <si>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</si>
  <si>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</si>
  <si>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</si>
  <si>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</si>
  <si>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</si>
  <si>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</si>
  <si>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</si>
  <si>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</si>
  <si>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</si>
  <si>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</si>
  <si>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</si>
  <si>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</si>
  <si>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</si>
  <si>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</si>
  <si>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</si>
  <si>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</si>
  <si>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</si>
  <si>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</si>
  <si>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</si>
  <si>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</si>
  <si>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</si>
  <si>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</si>
  <si>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</si>
  <si>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</si>
  <si>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</si>
  <si>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</si>
  <si>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</si>
  <si>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</si>
  <si>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</si>
  <si>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</si>
  <si>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</si>
  <si>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</si>
  <si>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</si>
  <si>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</si>
  <si>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</si>
  <si>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</si>
  <si>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</si>
  <si>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</si>
  <si>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</si>
  <si>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</si>
  <si>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</si>
  <si>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</si>
  <si>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</si>
  <si>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</si>
  <si>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</si>
  <si>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</si>
  <si>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</si>
  <si>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</si>
  <si>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</si>
  <si>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</si>
  <si>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</si>
  <si>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</si>
  <si>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</si>
  <si>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</si>
  <si>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</si>
  <si>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</si>
  <si>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</si>
  <si>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</si>
  <si>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</si>
  <si>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</si>
  <si>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</si>
  <si>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</si>
  <si>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</si>
  <si>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</si>
  <si>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</si>
  <si>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</si>
  <si>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</si>
  <si>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</si>
  <si>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</si>
  <si>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</si>
  <si>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</si>
  <si>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</si>
  <si>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</si>
  <si>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</si>
  <si>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</si>
  <si>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</si>
  <si>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</si>
  <si>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</si>
  <si>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</si>
  <si>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</si>
  <si>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</si>
  <si>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</si>
  <si>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</si>
  <si>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</si>
  <si>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</si>
  <si>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</si>
  <si>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</si>
  <si>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</si>
  <si>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</si>
  <si>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</si>
  <si>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</si>
  <si>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</si>
  <si>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</si>
  <si>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</si>
  <si>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</si>
  <si>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</si>
  <si>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</si>
  <si>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</si>
  <si>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</si>
  <si>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</si>
  <si>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</si>
  <si>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</si>
  <si>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</si>
  <si>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</si>
  <si>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</si>
  <si>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</si>
  <si>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</si>
  <si>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</si>
  <si>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</si>
  <si>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</si>
  <si>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</si>
  <si>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</si>
  <si>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</si>
  <si>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</si>
  <si>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</si>
  <si>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</si>
  <si>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</si>
  <si>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</si>
  <si>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</si>
  <si>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</si>
  <si>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</si>
  <si>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</si>
  <si>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</si>
  <si>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</si>
  <si>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</si>
  <si>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</si>
  <si>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</si>
  <si>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</si>
  <si>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</si>
  <si>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</si>
  <si>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</si>
  <si>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</si>
  <si>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</si>
  <si>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</si>
  <si>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</si>
  <si>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</si>
  <si>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</si>
  <si>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</si>
  <si>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</si>
  <si>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</si>
  <si>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</si>
  <si>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</si>
  <si>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</si>
  <si>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</si>
  <si>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</si>
  <si>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</si>
  <si>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</si>
  <si>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</si>
  <si>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</si>
  <si>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</si>
  <si>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</si>
  <si>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</si>
  <si>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</si>
  <si>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</si>
  <si>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</si>
  <si>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</si>
  <si>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</si>
  <si>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</si>
  <si>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</si>
  <si>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</si>
  <si>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</si>
  <si>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</si>
  <si>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</si>
  <si>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</si>
  <si>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</si>
  <si>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</si>
  <si>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</si>
  <si>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</si>
  <si>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</si>
  <si>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</si>
  <si>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</si>
  <si>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</si>
  <si>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</si>
  <si>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</si>
  <si>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</si>
  <si>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</si>
  <si>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</si>
  <si>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</si>
  <si>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</si>
  <si>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</si>
  <si>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</si>
  <si>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</si>
  <si>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</si>
  <si>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</si>
  <si>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</si>
  <si>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</si>
  <si>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</si>
  <si>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</si>
  <si>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</si>
  <si>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</si>
  <si>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</si>
  <si>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</si>
  <si>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</si>
  <si>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</si>
  <si>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</si>
  <si>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</si>
  <si>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</si>
  <si>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</si>
  <si>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</si>
  <si>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</si>
  <si>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</si>
  <si>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</si>
  <si>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</si>
  <si>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</si>
  <si>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</si>
  <si>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</si>
  <si>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</si>
  <si>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</si>
  <si>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</si>
  <si>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</si>
  <si>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</si>
  <si>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</si>
  <si>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</si>
  <si>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</si>
  <si>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</si>
  <si>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</si>
  <si>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</si>
  <si>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</si>
  <si>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</si>
  <si>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</si>
  <si>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</si>
  <si>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</si>
  <si>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</si>
  <si>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</si>
  <si>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</si>
  <si>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</si>
  <si>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</si>
  <si>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</si>
  <si>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</si>
  <si>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</si>
  <si>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</si>
  <si>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</si>
  <si>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</si>
  <si>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</si>
  <si>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</si>
  <si>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</si>
  <si>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</si>
  <si>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</si>
  <si>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</si>
  <si>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</si>
  <si>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</si>
  <si>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</si>
  <si>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</si>
  <si>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</si>
  <si>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</si>
  <si>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</si>
  <si>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</si>
  <si>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</si>
  <si>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</si>
  <si>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</si>
  <si>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</si>
  <si>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</si>
  <si>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</si>
  <si>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</si>
  <si>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</si>
  <si>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</si>
  <si>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</si>
  <si>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</si>
  <si>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</si>
  <si>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</si>
  <si>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</si>
  <si>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</si>
  <si>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</si>
  <si>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</si>
  <si>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</si>
  <si>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</si>
  <si>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</si>
  <si>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</si>
  <si>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</si>
  <si>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</si>
  <si>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</si>
  <si>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</si>
  <si>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</si>
  <si>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</si>
  <si>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</si>
  <si>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</si>
  <si>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</si>
  <si>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</si>
  <si>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</si>
  <si>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</si>
  <si>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</si>
  <si>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</si>
  <si>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</si>
  <si>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</si>
  <si>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</si>
  <si>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</si>
  <si>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</si>
  <si>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</si>
  <si>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</si>
  <si>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</si>
  <si>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</si>
  <si>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</si>
  <si>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</si>
  <si>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</si>
  <si>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</si>
  <si>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</si>
  <si>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</si>
  <si>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</si>
  <si>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</si>
  <si>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</si>
  <si>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</si>
  <si>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</si>
  <si>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</si>
  <si>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</si>
  <si>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</si>
  <si>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</si>
  <si>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</si>
  <si>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</si>
  <si>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</si>
  <si>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</si>
  <si>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</si>
  <si>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</si>
  <si>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</si>
  <si>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</si>
  <si>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</si>
  <si>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</si>
  <si>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</si>
  <si>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</si>
  <si>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</si>
  <si>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</si>
  <si>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</si>
  <si>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</si>
  <si>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</si>
  <si>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</si>
  <si>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</si>
  <si>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</si>
  <si>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</si>
  <si>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</si>
  <si>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</si>
  <si>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</si>
  <si>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</si>
  <si>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</si>
  <si>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</si>
  <si>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</si>
  <si>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</si>
  <si>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</si>
  <si>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</si>
  <si>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</si>
  <si>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</si>
  <si>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</si>
  <si>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</si>
  <si>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</si>
  <si>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</si>
  <si>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</si>
  <si>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</si>
  <si>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</si>
  <si>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</si>
  <si>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</si>
  <si>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</si>
  <si>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</si>
  <si>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</si>
  <si>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</si>
  <si>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</si>
  <si>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</si>
  <si>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</si>
  <si>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</si>
  <si>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</si>
  <si>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</si>
  <si>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</si>
  <si>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</si>
  <si>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</si>
  <si>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</si>
  <si>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</si>
  <si>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</si>
  <si>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</si>
  <si>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</si>
  <si>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</si>
  <si>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</si>
  <si>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</si>
  <si>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</si>
  <si>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</si>
  <si>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</si>
  <si>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</si>
  <si>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</si>
  <si>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</si>
  <si>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</si>
  <si>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</si>
  <si>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</si>
  <si>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</si>
  <si>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</si>
  <si>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</si>
  <si>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</si>
  <si>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</si>
  <si>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</si>
  <si>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</si>
  <si>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</si>
  <si>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</si>
  <si>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</si>
  <si>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</si>
  <si>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</si>
  <si>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</si>
  <si>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</si>
  <si>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</si>
  <si>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</si>
  <si>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</si>
  <si>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</si>
  <si>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</si>
  <si>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</si>
  <si>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</si>
  <si>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</si>
  <si>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</si>
  <si>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</si>
  <si>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</si>
  <si>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</si>
  <si>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</si>
  <si>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</si>
  <si>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</si>
  <si>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</si>
  <si>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</si>
  <si>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</si>
  <si>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</si>
  <si>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</si>
  <si>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</si>
  <si>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</si>
  <si>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</si>
  <si>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</si>
  <si>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</si>
  <si>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</si>
  <si>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</si>
  <si>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</si>
  <si>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</si>
  <si>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</si>
  <si>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</si>
  <si>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</si>
  <si>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</si>
  <si>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</si>
  <si>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</si>
  <si>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</si>
  <si>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</si>
  <si>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</si>
  <si>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</si>
  <si>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</si>
  <si>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</si>
  <si>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</si>
  <si>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</si>
  <si>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</si>
  <si>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</si>
  <si>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</si>
  <si>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</si>
  <si>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</si>
  <si>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</si>
  <si>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</si>
  <si>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</si>
  <si>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</si>
  <si>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</si>
  <si>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</si>
  <si>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</si>
  <si>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</si>
  <si>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</si>
  <si>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</si>
  <si>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</si>
  <si>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</si>
  <si>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</si>
  <si>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</si>
  <si>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</si>
  <si>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</si>
  <si>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</si>
  <si>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</si>
  <si>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</si>
  <si>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</si>
  <si>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</si>
  <si>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</si>
  <si>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</si>
  <si>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</si>
  <si>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</si>
  <si>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</si>
  <si>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</si>
  <si>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</si>
  <si>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</si>
  <si>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</si>
  <si>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</si>
  <si>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</si>
  <si>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</si>
  <si>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</si>
  <si>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</si>
  <si>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</si>
  <si>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</si>
  <si>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</si>
  <si>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</si>
  <si>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</si>
  <si>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</si>
  <si>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</si>
  <si>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</si>
  <si>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</si>
  <si>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</si>
  <si>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</si>
  <si>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</si>
  <si>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</si>
  <si>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</si>
  <si>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</si>
  <si>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</si>
  <si>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</si>
  <si>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</si>
  <si>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</si>
  <si>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</si>
  <si>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</si>
  <si>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</si>
  <si>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</si>
  <si>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</si>
  <si>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</si>
  <si>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</si>
  <si>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</si>
  <si>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</si>
  <si>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</si>
  <si>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</si>
  <si>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</si>
  <si>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</si>
  <si>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</si>
  <si>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</si>
  <si>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</si>
  <si>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</si>
  <si>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</si>
  <si>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</si>
  <si>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</si>
  <si>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</si>
  <si>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</si>
  <si>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</si>
  <si>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</si>
  <si>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</si>
  <si>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</si>
  <si>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</si>
  <si>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</si>
  <si>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</si>
  <si>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</si>
  <si>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</si>
  <si>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</si>
  <si>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</si>
  <si>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</si>
  <si>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</si>
  <si>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</si>
  <si>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</si>
  <si>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</si>
  <si>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</si>
  <si>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</si>
  <si>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</si>
  <si>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</si>
  <si>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</si>
  <si>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</si>
  <si>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</si>
  <si>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</si>
  <si>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</si>
  <si>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</si>
  <si>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</si>
  <si>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</si>
  <si>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</si>
  <si>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</si>
  <si>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</si>
  <si>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</si>
  <si>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</si>
  <si>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</si>
  <si>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</si>
  <si>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</si>
  <si>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</si>
  <si>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</si>
  <si>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</si>
  <si>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</si>
  <si>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</si>
  <si>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</si>
  <si>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</si>
  <si>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</si>
  <si>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</si>
  <si>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</si>
  <si>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</si>
  <si>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</si>
  <si>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</si>
  <si>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</si>
  <si>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</si>
  <si>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</si>
  <si>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</si>
  <si>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</si>
  <si>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</si>
  <si>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</si>
  <si>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</si>
  <si>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</si>
  <si>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</si>
  <si>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</si>
  <si>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</si>
  <si>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</si>
  <si>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</si>
  <si>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</si>
  <si>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</si>
  <si>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</si>
  <si>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</si>
  <si>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</si>
  <si>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</si>
  <si>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</si>
  <si>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</si>
  <si>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</si>
  <si>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</si>
  <si>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</si>
  <si>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</si>
  <si>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</si>
  <si>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</si>
  <si>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</si>
  <si>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</si>
  <si>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</si>
  <si>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</si>
  <si>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</si>
  <si>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</si>
  <si>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</si>
  <si>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</si>
  <si>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</si>
  <si>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</si>
  <si>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</si>
  <si>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</si>
  <si>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</si>
  <si>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</si>
  <si>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</si>
  <si>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</si>
  <si>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</si>
  <si>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</si>
  <si>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</si>
  <si>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</si>
  <si>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</si>
  <si>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</si>
  <si>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</si>
  <si>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</si>
  <si>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</si>
  <si>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</si>
  <si>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</si>
  <si>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</si>
  <si>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</si>
  <si>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</si>
  <si>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</si>
  <si>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</si>
  <si>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</si>
  <si>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</si>
  <si>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</si>
  <si>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</si>
  <si>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</si>
  <si>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</si>
  <si>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</si>
  <si>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</si>
  <si>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</si>
  <si>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</si>
  <si>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</si>
  <si>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</si>
  <si>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</si>
  <si>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</si>
  <si>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</si>
  <si>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</si>
  <si>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</si>
  <si>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</si>
  <si>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</si>
  <si>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</si>
  <si>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</si>
  <si>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</si>
  <si>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</si>
  <si>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</si>
  <si>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</si>
  <si>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</si>
  <si>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</si>
  <si>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</si>
  <si>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</si>
  <si>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</si>
  <si>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</si>
  <si>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</si>
  <si>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</si>
  <si>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</si>
  <si>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</si>
  <si>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</si>
  <si>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</si>
  <si>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</si>
  <si>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</si>
  <si>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</si>
  <si>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</si>
  <si>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</si>
  <si>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</si>
  <si>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</si>
  <si>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</si>
  <si>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</si>
  <si>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</si>
  <si>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</si>
  <si>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</si>
  <si>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</si>
  <si>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</si>
  <si>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</si>
  <si>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</si>
  <si>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</si>
  <si>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</si>
  <si>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</si>
  <si>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</si>
  <si>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</si>
  <si>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</si>
  <si>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</si>
  <si>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</si>
  <si>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</si>
  <si>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</si>
  <si>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</si>
  <si>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</si>
  <si>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</si>
  <si>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</si>
  <si>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</si>
  <si>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</si>
  <si>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</si>
  <si>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</si>
  <si>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</si>
  <si>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</si>
  <si>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</si>
  <si>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</si>
  <si>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</si>
  <si>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</si>
  <si>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</si>
  <si>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</si>
  <si>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</si>
  <si>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</si>
  <si>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</si>
  <si>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</si>
  <si>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</si>
  <si>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</si>
  <si>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</si>
  <si>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</si>
  <si>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</si>
  <si>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</si>
  <si>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</si>
  <si>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</si>
  <si>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</si>
  <si>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</si>
  <si>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</si>
  <si>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</si>
  <si>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</si>
  <si>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</si>
  <si>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</si>
  <si>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</si>
  <si>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</si>
  <si>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</si>
  <si>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</si>
  <si>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</si>
  <si>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</si>
  <si>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</si>
  <si>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</si>
  <si>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</si>
  <si>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</si>
  <si>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</si>
  <si>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</si>
  <si>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</si>
  <si>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</si>
  <si>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</si>
  <si>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</si>
  <si>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</si>
  <si>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</si>
  <si>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</si>
  <si>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</si>
  <si>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</si>
  <si>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</si>
  <si>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</si>
  <si>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</si>
  <si>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</si>
  <si>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</si>
  <si>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</si>
  <si>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</si>
  <si>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</si>
  <si>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</si>
  <si>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</si>
  <si>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</si>
  <si>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</si>
  <si>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</si>
  <si>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</si>
  <si>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</si>
  <si>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</si>
  <si>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</si>
  <si>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</si>
  <si>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</si>
  <si>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</si>
  <si>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</si>
  <si>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</si>
  <si>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</si>
  <si>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</si>
  <si>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</si>
  <si>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</si>
  <si>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</si>
  <si>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</si>
  <si>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</si>
  <si>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</si>
  <si>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</si>
  <si>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</si>
  <si>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</si>
  <si>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</si>
  <si>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</si>
  <si>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</si>
  <si>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</si>
  <si>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</si>
  <si>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</si>
  <si>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</si>
  <si>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</si>
  <si>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</si>
  <si>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</si>
  <si>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</si>
  <si>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</si>
  <si>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</si>
  <si>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</si>
  <si>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</si>
  <si>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</si>
  <si>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</si>
  <si>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</si>
  <si>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</si>
  <si>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</si>
  <si>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</si>
  <si>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</si>
  <si>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</si>
  <si>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</si>
  <si>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</si>
  <si>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</si>
  <si>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</si>
  <si>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</si>
  <si>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</si>
  <si>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</si>
  <si>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</si>
  <si>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</si>
  <si>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</si>
  <si>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</si>
  <si>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</si>
  <si>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</si>
  <si>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</si>
  <si>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</si>
  <si>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</si>
  <si>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</si>
  <si>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</si>
  <si>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</si>
  <si>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</si>
  <si>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</si>
  <si>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</si>
  <si>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</si>
  <si>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</si>
  <si>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</si>
  <si>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</si>
  <si>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</si>
  <si>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</si>
  <si>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</si>
  <si>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</si>
  <si>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</si>
  <si>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</si>
  <si>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</si>
  <si>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</si>
  <si>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</si>
  <si>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</si>
  <si>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</si>
  <si>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</si>
  <si>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</si>
  <si>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</si>
  <si>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</si>
  <si>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</si>
  <si>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</si>
  <si>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</si>
  <si>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</si>
  <si>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</si>
  <si>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</si>
  <si>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</si>
  <si>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</si>
  <si>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</si>
  <si>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</si>
  <si>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</si>
  <si>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</si>
  <si>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</si>
  <si>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</si>
  <si>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</si>
  <si>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</si>
  <si>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</si>
  <si>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</si>
  <si>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</si>
  <si>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</si>
  <si>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</si>
  <si>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</si>
  <si>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</si>
  <si>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</si>
  <si>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</si>
  <si>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</si>
  <si>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</si>
  <si>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</si>
  <si>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</si>
  <si>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</si>
  <si>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</si>
  <si>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</si>
  <si>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</si>
  <si>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</si>
  <si>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</si>
  <si>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</si>
  <si>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</si>
  <si>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</si>
  <si>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</si>
  <si>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</si>
  <si>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</si>
  <si>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</si>
  <si>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</si>
  <si>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</si>
  <si>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</si>
  <si>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</si>
  <si>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</si>
  <si>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</si>
  <si>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</si>
  <si>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</si>
  <si>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</si>
  <si>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</si>
  <si>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</si>
  <si>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</si>
  <si>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</si>
  <si>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</si>
  <si>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</si>
  <si>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</si>
  <si>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</si>
  <si>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</si>
  <si>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</si>
  <si>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</si>
  <si>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</si>
  <si>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</si>
  <si>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</si>
  <si>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</si>
  <si>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</si>
  <si>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</si>
  <si>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</si>
  <si>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</si>
  <si>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</si>
  <si>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</si>
  <si>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</si>
  <si>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</si>
  <si>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</si>
  <si>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</si>
  <si>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</si>
  <si>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</si>
  <si>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</si>
  <si>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</si>
  <si>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</si>
  <si>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</si>
  <si>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</si>
  <si>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</si>
  <si>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</si>
  <si>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</si>
  <si>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</si>
  <si>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</si>
  <si>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</si>
  <si>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</si>
  <si>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</si>
  <si>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</si>
  <si>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</si>
  <si>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</si>
  <si>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</si>
  <si>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</si>
  <si>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</si>
  <si>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</si>
  <si>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</si>
  <si>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</si>
  <si>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</si>
  <si>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</si>
  <si>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</si>
  <si>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</si>
  <si>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</si>
  <si>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</si>
  <si>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</si>
  <si>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</si>
  <si>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</si>
  <si>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</si>
  <si>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</si>
  <si>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</si>
  <si>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</si>
  <si>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</si>
  <si>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</si>
  <si>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</si>
  <si>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</si>
  <si>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</si>
  <si>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</si>
  <si>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</si>
  <si>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</si>
  <si>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</si>
  <si>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</si>
  <si>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</si>
  <si>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</si>
  <si>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</si>
  <si>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</si>
  <si>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</si>
  <si>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</si>
  <si>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</si>
  <si>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</si>
  <si>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</si>
  <si>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</si>
  <si>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</si>
  <si>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</si>
  <si>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</si>
  <si>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</si>
  <si>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</si>
  <si>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</si>
  <si>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</si>
  <si>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</si>
  <si>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</si>
  <si>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</si>
  <si>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</si>
  <si>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</si>
  <si>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</si>
  <si>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</si>
  <si>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</si>
  <si>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</si>
  <si>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</si>
  <si>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</si>
  <si>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</si>
  <si>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</si>
  <si>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</si>
  <si>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</si>
  <si>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</si>
  <si>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</si>
  <si>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</si>
  <si>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</si>
  <si>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</si>
  <si>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</si>
  <si>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</si>
  <si>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</si>
  <si>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</si>
  <si>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</si>
  <si>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</si>
  <si>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</si>
  <si>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</si>
  <si>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</si>
  <si>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</si>
  <si>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</si>
  <si>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</si>
  <si>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</si>
  <si>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</si>
  <si>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</si>
  <si>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</si>
  <si>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</si>
  <si>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</si>
  <si>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</si>
  <si>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</si>
  <si>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</si>
  <si>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</si>
  <si>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</si>
  <si>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</si>
  <si>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</si>
  <si>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</si>
  <si>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</si>
  <si>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</si>
  <si>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</si>
  <si>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</si>
  <si>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</si>
  <si>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</si>
  <si>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</si>
  <si>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</si>
  <si>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</si>
  <si>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</si>
  <si>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</si>
  <si>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</si>
  <si>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</si>
  <si>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</si>
  <si>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</si>
  <si>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</si>
  <si>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</si>
  <si>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</si>
  <si>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</si>
  <si>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</si>
  <si>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</si>
  <si>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</si>
  <si>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</si>
  <si>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</si>
  <si>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</si>
  <si>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</si>
  <si>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</si>
  <si>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</si>
  <si>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</si>
  <si>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</si>
  <si>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</si>
  <si>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</si>
  <si>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</si>
  <si>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</si>
  <si>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</si>
  <si>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</si>
  <si>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</si>
  <si>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</si>
  <si>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</si>
  <si>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</si>
  <si>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</si>
  <si>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</si>
  <si>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</si>
  <si>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</si>
  <si>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</si>
  <si>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</si>
  <si>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</si>
  <si>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</si>
  <si>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</si>
  <si>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</si>
  <si>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</si>
  <si>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</si>
  <si>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</si>
  <si>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</si>
  <si>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</si>
  <si>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</si>
  <si>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</si>
  <si>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</si>
  <si>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</si>
  <si>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</si>
  <si>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</si>
  <si>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</si>
  <si>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</si>
  <si>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</si>
  <si>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</si>
  <si>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</si>
  <si>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</si>
  <si>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</si>
  <si>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</si>
  <si>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</si>
  <si>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</si>
  <si>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</si>
  <si>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</si>
  <si>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</si>
  <si>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</si>
  <si>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</si>
  <si>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</si>
  <si>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</si>
  <si>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</si>
  <si>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</si>
  <si>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</si>
  <si>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</si>
  <si>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</si>
  <si>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</si>
  <si>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</si>
  <si>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</si>
  <si>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</si>
  <si>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</si>
  <si>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</si>
  <si>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</si>
  <si>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</si>
  <si>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</si>
  <si>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</si>
  <si>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</si>
  <si>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</si>
  <si>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</si>
  <si>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</si>
  <si>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</si>
  <si>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</si>
  <si>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</si>
  <si>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</si>
  <si>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</si>
  <si>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</si>
  <si>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</si>
  <si>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</si>
  <si>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</si>
  <si>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</si>
  <si>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</si>
  <si>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</si>
  <si>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</si>
  <si>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</si>
  <si>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</si>
  <si>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</si>
  <si>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</si>
  <si>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</si>
  <si>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</si>
  <si>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</si>
  <si>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</si>
  <si>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</si>
  <si>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</si>
  <si>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</si>
  <si>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</si>
  <si>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</si>
  <si>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</si>
  <si>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</si>
  <si>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</si>
  <si>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</si>
  <si>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</si>
  <si>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</si>
  <si>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</si>
  <si>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</si>
  <si>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</si>
  <si>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</si>
  <si>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</si>
  <si>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</si>
  <si>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</si>
  <si>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</si>
  <si>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</si>
  <si>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</si>
  <si>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</si>
  <si>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</si>
  <si>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</si>
  <si>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</si>
  <si>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</si>
  <si>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</si>
  <si>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</si>
  <si>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</si>
  <si>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</si>
  <si>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</si>
  <si>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</si>
  <si>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</si>
  <si>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</si>
  <si>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</si>
  <si>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</si>
  <si>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</si>
  <si>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</si>
  <si>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</si>
  <si>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</si>
  <si>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</si>
  <si>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</si>
  <si>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</si>
  <si>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</si>
  <si>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</si>
  <si>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</si>
  <si>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</si>
  <si>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</si>
  <si>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</si>
  <si>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</si>
  <si>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</si>
  <si>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</si>
  <si>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</si>
  <si>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</si>
  <si>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</si>
  <si>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</si>
  <si>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</si>
  <si>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</si>
  <si>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</si>
  <si>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</si>
  <si>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</si>
  <si>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</si>
  <si>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</si>
  <si>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</si>
  <si>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</si>
  <si>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</si>
  <si>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</si>
  <si>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</si>
  <si>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</si>
  <si>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</si>
  <si>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</si>
  <si>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</si>
  <si>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</si>
  <si>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</si>
  <si>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</si>
  <si>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</si>
  <si>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</si>
  <si>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</si>
  <si>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</si>
  <si>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</si>
  <si>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</si>
  <si>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</si>
  <si>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</si>
  <si>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</si>
  <si>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</si>
  <si>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</si>
  <si>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</si>
  <si>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</si>
  <si>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</si>
  <si>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</si>
  <si>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</si>
  <si>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</si>
  <si>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</si>
  <si>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</si>
  <si>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</si>
  <si>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</si>
  <si>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</si>
  <si>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</si>
  <si>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</si>
  <si>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</si>
  <si>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</si>
  <si>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</si>
  <si>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</si>
  <si>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</si>
  <si>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</si>
  <si>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</si>
  <si>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</si>
  <si>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</si>
  <si>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</si>
  <si>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</si>
  <si>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</si>
  <si>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</si>
  <si>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</si>
  <si>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</si>
  <si>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</si>
  <si>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</si>
  <si>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</si>
  <si>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</si>
  <si>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</si>
  <si>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</si>
  <si>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</si>
  <si>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</si>
  <si>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</si>
  <si>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</si>
  <si>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</si>
  <si>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</si>
  <si>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</si>
  <si>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</si>
  <si>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</si>
  <si>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</si>
  <si>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</si>
  <si>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</si>
  <si>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</si>
  <si>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</si>
  <si>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</si>
  <si>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</si>
  <si>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</si>
  <si>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</si>
  <si>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</si>
  <si>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</si>
  <si>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</si>
  <si>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</si>
  <si>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</si>
  <si>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</si>
  <si>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</si>
  <si>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</si>
  <si>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</si>
  <si>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</si>
  <si>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</si>
  <si>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</si>
  <si>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</si>
  <si>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</si>
  <si>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</si>
  <si>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</si>
  <si>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</si>
  <si>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</si>
  <si>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</si>
  <si>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</si>
  <si>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</si>
  <si>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</si>
  <si>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</si>
  <si>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</si>
  <si>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</si>
  <si>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</si>
  <si>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</si>
  <si>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</si>
  <si>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</si>
  <si>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</si>
  <si>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</si>
  <si>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</si>
  <si>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</si>
  <si>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</si>
  <si>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</si>
  <si>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</si>
  <si>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</si>
  <si>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</si>
  <si>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</si>
  <si>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</si>
  <si>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</si>
  <si>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</si>
  <si>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</si>
  <si>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</si>
  <si>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</si>
  <si>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</si>
  <si>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</si>
  <si>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</si>
  <si>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</si>
  <si>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</si>
  <si>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</si>
  <si>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</si>
  <si>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</si>
  <si>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</si>
  <si>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</si>
  <si>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</si>
  <si>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</si>
  <si>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</si>
  <si>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</si>
  <si>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</si>
  <si>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</si>
  <si>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</si>
  <si>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</si>
  <si>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</si>
  <si>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</si>
  <si>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</si>
  <si>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</si>
  <si>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</si>
  <si>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</si>
  <si>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</si>
  <si>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</si>
  <si>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</si>
  <si>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</si>
  <si>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</si>
  <si>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</si>
  <si>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</si>
  <si>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</si>
  <si>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</si>
  <si>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</si>
  <si>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</si>
  <si>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</si>
  <si>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</si>
  <si>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</si>
  <si>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</si>
  <si>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</si>
  <si>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</si>
  <si>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</si>
  <si>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</si>
  <si>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</si>
  <si>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</si>
  <si>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</si>
  <si>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</si>
  <si>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</si>
  <si>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</si>
  <si>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</si>
  <si>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</si>
  <si>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</si>
  <si>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</si>
  <si>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</si>
  <si>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</si>
  <si>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</si>
  <si>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</si>
  <si>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</si>
  <si>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</si>
  <si>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</si>
  <si>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</si>
  <si>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</si>
  <si>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</si>
  <si>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</si>
  <si>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</si>
  <si>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</si>
  <si>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</si>
  <si>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</si>
  <si>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</si>
  <si>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</si>
  <si>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</si>
  <si>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</si>
  <si>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</si>
  <si>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</si>
  <si>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</si>
  <si>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</si>
  <si>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</si>
  <si>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</si>
  <si>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</si>
  <si>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</si>
  <si>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</si>
  <si>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</si>
  <si>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</si>
  <si>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</si>
  <si>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</si>
  <si>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</si>
  <si>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</si>
  <si>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</si>
  <si>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</si>
  <si>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</si>
  <si>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</si>
  <si>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</si>
  <si>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</si>
  <si>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</si>
  <si>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</si>
  <si>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</si>
  <si>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</si>
  <si>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</si>
  <si>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</si>
  <si>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</si>
  <si>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</si>
  <si>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</si>
  <si>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</si>
  <si>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</si>
  <si>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</si>
  <si>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</si>
  <si>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</si>
  <si>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</si>
  <si>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</si>
  <si>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</si>
  <si>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</si>
  <si>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</si>
  <si>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</si>
  <si>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</si>
  <si>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</si>
  <si>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</si>
  <si>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</si>
  <si>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</si>
  <si>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</si>
  <si>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</si>
  <si>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</si>
  <si>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</si>
  <si>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</si>
  <si>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</si>
  <si>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</si>
  <si>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</si>
  <si>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</si>
  <si>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</si>
  <si>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</si>
  <si>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</si>
  <si>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</si>
  <si>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</si>
  <si>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</si>
  <si>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</si>
  <si>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</si>
  <si>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</si>
  <si>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</si>
  <si>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</si>
  <si>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</si>
  <si>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</si>
  <si>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</si>
  <si>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</si>
  <si>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</si>
  <si>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</si>
  <si>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</si>
  <si>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</si>
  <si>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</si>
  <si>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</si>
  <si>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</si>
  <si>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</si>
  <si>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</si>
  <si>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</si>
  <si>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</si>
  <si>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</si>
  <si>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</si>
  <si>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</si>
  <si>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</si>
  <si>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</si>
  <si>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</si>
  <si>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</si>
  <si>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</si>
  <si>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</si>
  <si>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</si>
  <si>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</si>
  <si>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</si>
  <si>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</si>
  <si>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</si>
  <si>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</si>
  <si>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</si>
  <si>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</si>
  <si>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</si>
  <si>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</si>
  <si>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</si>
  <si>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</si>
  <si>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</si>
  <si>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</si>
  <si>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</si>
  <si>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</si>
  <si>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</si>
  <si>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</si>
  <si>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</si>
  <si>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</si>
  <si>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</si>
  <si>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</si>
  <si>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</si>
  <si>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</si>
  <si>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</si>
  <si>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</si>
  <si>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</si>
  <si>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</si>
  <si>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</si>
  <si>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</si>
  <si>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</si>
  <si>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</si>
  <si>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</si>
  <si>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</si>
  <si>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</si>
  <si>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</si>
  <si>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</si>
  <si>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</si>
  <si>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</si>
  <si>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</si>
  <si>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</si>
  <si>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</si>
  <si>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</si>
  <si>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</si>
  <si>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</si>
  <si>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</si>
  <si>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</si>
  <si>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</si>
  <si>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</si>
  <si>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</si>
  <si>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</si>
  <si>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</si>
  <si>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</si>
  <si>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</si>
  <si>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</si>
  <si>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</si>
  <si>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</si>
  <si>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</si>
  <si>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</si>
  <si>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</si>
  <si>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</si>
  <si>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</si>
  <si>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</si>
  <si>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</si>
  <si>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</si>
  <si>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</si>
  <si>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</si>
  <si>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</si>
  <si>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</si>
  <si>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</si>
  <si>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</si>
  <si>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</si>
  <si>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</si>
  <si>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</si>
  <si>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</si>
  <si>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</si>
  <si>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</si>
  <si>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</si>
  <si>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</si>
  <si>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</si>
  <si>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</si>
  <si>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</si>
  <si>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</si>
  <si>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</si>
  <si>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</si>
  <si>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</si>
  <si>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</si>
  <si>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</si>
  <si>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</si>
  <si>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</si>
  <si>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</si>
  <si>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</si>
  <si>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</si>
  <si>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</si>
  <si>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</si>
  <si>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</si>
  <si>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</si>
  <si>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</si>
  <si>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</si>
  <si>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</si>
  <si>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</si>
  <si>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</si>
  <si>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</si>
  <si>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</si>
  <si>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</si>
  <si>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</si>
  <si>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</si>
  <si>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</si>
  <si>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</si>
  <si>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</si>
  <si>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</si>
  <si>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</si>
  <si>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</si>
  <si>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</si>
  <si>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</si>
  <si>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</si>
  <si>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</si>
  <si>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</si>
  <si>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</si>
  <si>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</si>
  <si>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</si>
  <si>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</si>
  <si>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</si>
  <si>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</si>
  <si>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</si>
  <si>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</si>
  <si>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</si>
  <si>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</si>
  <si>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</si>
  <si>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</si>
  <si>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</si>
  <si>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</si>
  <si>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</si>
  <si>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</si>
  <si>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</si>
  <si>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</si>
  <si>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</si>
  <si>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</si>
  <si>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</si>
  <si>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</si>
  <si>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</si>
  <si>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</si>
  <si>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</si>
  <si>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</si>
  <si>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</si>
  <si>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</si>
  <si>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</si>
  <si>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</si>
  <si>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</si>
  <si>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</si>
  <si>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</si>
  <si>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</si>
  <si>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</si>
  <si>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</si>
  <si>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</si>
  <si>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</si>
  <si>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</si>
  <si>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</si>
  <si>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</si>
  <si>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</si>
  <si>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</si>
  <si>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</si>
  <si>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</si>
  <si>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</si>
  <si>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</si>
  <si>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</si>
  <si>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</si>
  <si>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</si>
  <si>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</si>
  <si>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</si>
  <si>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</si>
  <si>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</si>
  <si>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</si>
  <si>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</si>
  <si>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</si>
  <si>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</si>
  <si>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</si>
  <si>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</si>
  <si>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</si>
  <si>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</si>
  <si>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</si>
  <si>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</si>
  <si>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</si>
  <si>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</si>
  <si>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</si>
  <si>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</si>
  <si>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</si>
  <si>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</si>
  <si>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</si>
  <si>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</si>
  <si>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</si>
  <si>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</si>
  <si>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</si>
  <si>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</si>
  <si>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</si>
  <si>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</si>
  <si>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</si>
  <si>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</si>
  <si>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</si>
  <si>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</si>
  <si>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</si>
  <si>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</si>
  <si>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</si>
  <si>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</si>
  <si>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</si>
  <si>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</si>
  <si>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</si>
  <si>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</si>
  <si>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</si>
  <si>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</si>
  <si>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</si>
  <si>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</si>
  <si>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</si>
  <si>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</si>
  <si>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</si>
  <si>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</si>
  <si>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</si>
  <si>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</si>
  <si>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</si>
  <si>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</si>
  <si>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</si>
  <si>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</si>
  <si>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</si>
  <si>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</si>
  <si>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</si>
  <si>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</si>
  <si>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</si>
  <si>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</si>
  <si>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</si>
  <si>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</si>
  <si>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</si>
  <si>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</si>
  <si>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</si>
  <si>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</si>
  <si>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</si>
  <si>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</si>
  <si>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</si>
  <si>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</si>
  <si>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</si>
  <si>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</si>
  <si>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</si>
  <si>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</si>
  <si>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</si>
  <si>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</si>
  <si>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</si>
  <si>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</si>
  <si>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</si>
  <si>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</si>
  <si>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</si>
  <si>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</si>
  <si>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</si>
  <si>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</si>
  <si>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</si>
  <si>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</si>
  <si>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</si>
  <si>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</si>
  <si>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</si>
  <si>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</si>
  <si>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</si>
  <si>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</si>
  <si>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</si>
  <si>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</si>
  <si>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</si>
  <si>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</si>
  <si>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</si>
  <si>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</si>
  <si>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</si>
  <si>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</si>
  <si>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</si>
  <si>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</si>
  <si>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</si>
  <si>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</si>
  <si>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</si>
  <si>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</si>
  <si>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</si>
  <si>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</si>
  <si>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</si>
  <si>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</si>
  <si>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</si>
  <si>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</si>
  <si>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</si>
  <si>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</si>
  <si>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</si>
  <si>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</si>
  <si>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</si>
  <si>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</si>
  <si>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</si>
  <si>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</si>
  <si>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</si>
  <si>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</si>
  <si>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</si>
  <si>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</si>
  <si>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</si>
  <si>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</si>
  <si>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</si>
  <si>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</si>
  <si>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</si>
  <si>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</si>
  <si>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</si>
  <si>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</si>
  <si>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</si>
  <si>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</si>
  <si>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</si>
  <si>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</si>
  <si>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</si>
  <si>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</si>
  <si>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</si>
  <si>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</si>
  <si>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</si>
  <si>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</si>
  <si>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</si>
  <si>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</si>
  <si>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</si>
  <si>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</si>
  <si>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</si>
  <si>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</si>
  <si>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</si>
  <si>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</si>
  <si>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</si>
  <si>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</si>
  <si>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</si>
  <si>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</si>
  <si>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</si>
  <si>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</si>
  <si>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</si>
  <si>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</si>
  <si>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</si>
  <si>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</si>
  <si>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</si>
  <si>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</si>
  <si>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</si>
  <si>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</si>
  <si>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</si>
  <si>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</si>
  <si>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</si>
  <si>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</si>
  <si>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</si>
  <si>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</si>
  <si>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</si>
  <si>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</si>
  <si>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</si>
  <si>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</si>
  <si>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</si>
  <si>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</si>
  <si>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</si>
  <si>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</si>
  <si>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</si>
  <si>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</si>
  <si>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</si>
  <si>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</si>
  <si>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</si>
  <si>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</si>
  <si>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</si>
  <si>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</si>
  <si>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</si>
  <si>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</si>
  <si>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</si>
  <si>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</si>
  <si>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</si>
  <si>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</si>
  <si>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</si>
  <si>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</si>
  <si>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</si>
  <si>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</si>
  <si>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</si>
  <si>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</si>
  <si>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</si>
  <si>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</si>
  <si>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</si>
  <si>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</si>
  <si>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</si>
  <si>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</si>
  <si>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</si>
  <si>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</si>
  <si>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</si>
  <si>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</si>
  <si>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</si>
  <si>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</si>
  <si>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</si>
  <si>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</si>
  <si>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</si>
  <si>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</si>
  <si>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</si>
  <si>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</si>
  <si>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</si>
  <si>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</si>
  <si>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</si>
  <si>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</si>
  <si>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</si>
  <si>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</si>
  <si>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</si>
  <si>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</si>
  <si>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</si>
  <si>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</si>
  <si>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</si>
  <si>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</si>
  <si>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</si>
  <si>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</si>
  <si>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</si>
  <si>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</si>
  <si>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</si>
  <si>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</si>
  <si>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</si>
  <si>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</si>
  <si>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</si>
  <si>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</si>
  <si>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</si>
  <si>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</si>
  <si>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</si>
  <si>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</si>
  <si>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</si>
  <si>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</si>
  <si>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</si>
  <si>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</si>
  <si>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</si>
  <si>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</si>
  <si>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</si>
  <si>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</si>
  <si>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</si>
  <si>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</si>
  <si>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</si>
  <si>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</si>
  <si>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</si>
  <si>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</si>
  <si>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</si>
  <si>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</si>
  <si>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</si>
  <si>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</si>
  <si>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</si>
  <si>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</si>
  <si>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</si>
  <si>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</si>
  <si>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</si>
  <si>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</si>
  <si>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</si>
  <si>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</si>
  <si>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</si>
  <si>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</si>
  <si>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</si>
  <si>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</si>
  <si>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</si>
  <si>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</si>
  <si>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</si>
  <si>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</si>
  <si>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</si>
  <si>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</si>
  <si>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</si>
  <si>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</si>
  <si>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</si>
  <si>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</si>
  <si>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</si>
  <si>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</si>
  <si>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</si>
  <si>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</si>
  <si>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</si>
  <si>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</si>
  <si>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</si>
  <si>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</si>
  <si>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</si>
  <si>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</si>
  <si>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</si>
  <si>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</si>
  <si>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</si>
  <si>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</si>
  <si>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</si>
  <si>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</si>
  <si>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</si>
  <si>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</si>
  <si>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</si>
  <si>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</si>
  <si>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</si>
  <si>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</si>
  <si>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</si>
  <si>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</si>
  <si>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</si>
  <si>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</si>
  <si>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</si>
  <si>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</si>
  <si>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</si>
  <si>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</si>
  <si>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</si>
  <si>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</si>
  <si>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</si>
  <si>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</si>
  <si>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</si>
  <si>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</si>
  <si>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</si>
  <si>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</si>
  <si>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</si>
  <si>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</si>
  <si>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</si>
  <si>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</si>
  <si>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</si>
  <si>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</si>
  <si>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</si>
  <si>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</si>
  <si>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</si>
  <si>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</si>
  <si>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</si>
  <si>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</si>
  <si>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</si>
  <si>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</si>
  <si>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</si>
  <si>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</si>
  <si>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</si>
  <si>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</si>
  <si>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</si>
  <si>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</si>
  <si>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</si>
  <si>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</si>
  <si>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</si>
  <si>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</si>
  <si>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</si>
  <si>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</si>
  <si>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</si>
  <si>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</si>
  <si>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</si>
  <si>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</si>
  <si>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</si>
  <si>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</si>
  <si>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</si>
  <si>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</si>
  <si>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</si>
  <si>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</si>
  <si>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</si>
  <si>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</si>
  <si>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</si>
  <si>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</si>
  <si>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</si>
  <si>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</si>
  <si>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</si>
  <si>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</si>
  <si>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</si>
  <si>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</si>
  <si>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</si>
  <si>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</si>
  <si>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</si>
  <si>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</si>
  <si>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</si>
  <si>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</si>
  <si>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</si>
  <si>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</si>
  <si>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</si>
  <si>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</si>
  <si>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</si>
  <si>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</si>
  <si>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</si>
  <si>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</si>
  <si>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</si>
  <si>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</si>
  <si>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</si>
  <si>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</si>
  <si>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</si>
  <si>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</si>
  <si>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</si>
  <si>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</si>
  <si>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</si>
  <si>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</si>
  <si>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</si>
  <si>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</si>
  <si>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</si>
  <si>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</si>
  <si>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</si>
  <si>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</si>
  <si>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</si>
  <si>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</si>
  <si>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</si>
  <si>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</si>
  <si>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</si>
  <si>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</si>
  <si>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</si>
  <si>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</si>
  <si>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</si>
  <si>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</si>
  <si>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</si>
  <si>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</si>
  <si>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</si>
  <si>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</si>
  <si>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</si>
  <si>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</si>
  <si>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</si>
  <si>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</si>
  <si>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</si>
  <si>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</si>
  <si>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</si>
  <si>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</si>
  <si>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</si>
  <si>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</si>
  <si>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</si>
  <si>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</si>
  <si>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</si>
  <si>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</si>
  <si>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</si>
  <si>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</si>
  <si>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</si>
  <si>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</si>
  <si>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</si>
  <si>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</si>
  <si>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</si>
  <si>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</si>
  <si>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</si>
  <si>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</si>
  <si>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</si>
  <si>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</si>
  <si>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</si>
  <si>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</si>
  <si>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</si>
  <si>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</si>
  <si>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</si>
  <si>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</si>
  <si>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</si>
  <si>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</si>
  <si>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</si>
  <si>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</si>
  <si>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</si>
  <si>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</si>
  <si>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</si>
  <si>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</si>
  <si>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</si>
  <si>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</si>
  <si>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</si>
  <si>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</si>
  <si>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</si>
  <si>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</si>
  <si>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</si>
  <si>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</si>
  <si>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</si>
  <si>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</si>
  <si>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</si>
  <si>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</si>
  <si>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</si>
  <si>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</si>
  <si>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</si>
  <si>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</si>
  <si>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</si>
  <si>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</si>
  <si>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</si>
  <si>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</si>
  <si>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</si>
  <si>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</si>
  <si>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</si>
  <si>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</si>
  <si>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</si>
  <si>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</si>
  <si>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</si>
  <si>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</si>
  <si>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</si>
  <si>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</si>
  <si>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</si>
  <si>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</si>
  <si>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</si>
  <si>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</si>
  <si>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</si>
  <si>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</si>
  <si>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</si>
  <si>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</si>
  <si>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</si>
  <si>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</si>
  <si>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</si>
  <si>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</si>
  <si>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</si>
  <si>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</si>
  <si>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</si>
  <si>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</si>
  <si>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</si>
  <si>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</si>
  <si>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</si>
  <si>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</si>
  <si>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</si>
  <si>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</si>
  <si>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</si>
  <si>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</si>
  <si>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</si>
  <si>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</si>
  <si>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</si>
  <si>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</si>
  <si>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</si>
  <si>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</si>
  <si>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</si>
  <si>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</si>
  <si>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</si>
  <si>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</si>
  <si>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</si>
  <si>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</si>
  <si>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</si>
  <si>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</si>
  <si>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</si>
  <si>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</si>
  <si>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</si>
  <si>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</si>
  <si>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</si>
  <si>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</si>
  <si>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</si>
  <si>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</si>
  <si>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</si>
  <si>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</si>
  <si>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</si>
  <si>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</si>
  <si>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</si>
  <si>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</si>
  <si>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</si>
  <si>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</si>
  <si>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</si>
  <si>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</si>
  <si>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</si>
  <si>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</si>
  <si>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</si>
  <si>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</si>
  <si>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</si>
  <si>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</si>
  <si>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</si>
  <si>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</si>
  <si>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</si>
  <si>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</si>
  <si>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</si>
  <si>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</si>
  <si>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</si>
  <si>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</si>
  <si>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</si>
  <si>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</si>
  <si>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</si>
  <si>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</si>
  <si>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</si>
  <si>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</si>
  <si>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</si>
  <si>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</si>
  <si>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</si>
  <si>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</si>
  <si>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</si>
  <si>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</si>
  <si>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</si>
  <si>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</si>
  <si>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</si>
  <si>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</si>
  <si>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</si>
  <si>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</si>
  <si>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</si>
  <si>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</si>
  <si>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</si>
  <si>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</si>
  <si>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</si>
  <si>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</si>
  <si>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</si>
  <si>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</si>
  <si>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</si>
  <si>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</si>
  <si>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</si>
  <si>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</si>
  <si>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</si>
  <si>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</si>
  <si>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</si>
  <si>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</si>
  <si>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</si>
  <si>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</si>
  <si>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</si>
  <si>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</si>
  <si>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</si>
  <si>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</si>
  <si>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</si>
  <si>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</si>
  <si>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</si>
  <si>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</si>
  <si>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</si>
  <si>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</si>
  <si>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</si>
  <si>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</si>
  <si>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</si>
  <si>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</si>
  <si>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</si>
  <si>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</si>
  <si>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</si>
  <si>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</si>
  <si>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</si>
  <si>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</si>
  <si>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</si>
  <si>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</si>
  <si>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</si>
  <si>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</si>
  <si>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</si>
  <si>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</si>
  <si>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</si>
  <si>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</si>
  <si>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</si>
  <si>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</si>
  <si>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</si>
  <si>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</si>
  <si>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</si>
  <si>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</si>
  <si>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</si>
  <si>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</si>
  <si>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</si>
  <si>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</si>
  <si>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</si>
  <si>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</si>
  <si>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</si>
  <si>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</si>
  <si>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</si>
  <si>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</si>
  <si>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</si>
  <si>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</si>
  <si>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</si>
  <si>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</si>
  <si>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</si>
  <si>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</si>
  <si>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</si>
  <si>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</si>
  <si>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</si>
  <si>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</si>
  <si>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</si>
  <si>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</si>
  <si>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</si>
  <si>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</si>
  <si>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</si>
  <si>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</si>
  <si>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</si>
  <si>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</si>
  <si>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</si>
  <si>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</si>
  <si>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</si>
  <si>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</si>
  <si>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</si>
  <si>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</si>
  <si>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</si>
  <si>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</si>
  <si>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</si>
  <si>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</si>
  <si>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</si>
  <si>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</si>
  <si>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</si>
  <si>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</si>
  <si>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</si>
  <si>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</si>
  <si>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</si>
  <si>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</si>
  <si>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</si>
  <si>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</si>
  <si>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</si>
  <si>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</si>
  <si>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</si>
  <si>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</si>
  <si>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</si>
  <si>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</si>
  <si>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</si>
  <si>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</si>
  <si>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</si>
  <si>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</si>
  <si>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</si>
  <si>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</si>
  <si>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</si>
  <si>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</si>
  <si>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</si>
  <si>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</si>
  <si>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</si>
  <si>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</si>
  <si>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</si>
  <si>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</si>
  <si>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</si>
  <si>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</si>
  <si>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</si>
  <si>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</si>
  <si>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</si>
  <si>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</si>
  <si>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</si>
  <si>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</si>
  <si>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</si>
  <si>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</si>
  <si>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</si>
  <si>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</si>
  <si>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</si>
  <si>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</si>
  <si>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</si>
  <si>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</si>
  <si>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</si>
  <si>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</si>
  <si>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</si>
  <si>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</si>
  <si>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</si>
  <si>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</si>
  <si>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</si>
  <si>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</si>
  <si>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</si>
  <si>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</si>
  <si>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</si>
  <si>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</si>
  <si>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</si>
  <si>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</si>
  <si>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</si>
  <si>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</si>
  <si>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</si>
  <si>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</si>
  <si>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</si>
  <si>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</si>
  <si>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</si>
  <si>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</si>
  <si>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</si>
  <si>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</si>
  <si>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</si>
  <si>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</si>
  <si>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</si>
  <si>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</si>
  <si>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</si>
  <si>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</si>
  <si>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</si>
  <si>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</si>
  <si>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</si>
  <si>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</si>
  <si>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</si>
  <si>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</si>
  <si>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</si>
  <si>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</si>
  <si>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</si>
  <si>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</si>
  <si>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</si>
  <si>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</si>
  <si>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</si>
  <si>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</si>
  <si>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</si>
  <si>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</si>
  <si>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</si>
  <si>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</si>
  <si>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</si>
  <si>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</si>
  <si>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</si>
  <si>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</si>
  <si>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</si>
  <si>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</si>
  <si>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</si>
  <si>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</si>
  <si>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</si>
  <si>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</si>
  <si>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</si>
  <si>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</si>
  <si>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</si>
  <si>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</si>
  <si>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</si>
  <si>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</si>
  <si>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</si>
  <si>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</si>
  <si>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</si>
  <si>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</si>
  <si>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</si>
  <si>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</si>
  <si>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</si>
  <si>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</si>
  <si>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</si>
  <si>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</si>
  <si>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</si>
  <si>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</si>
  <si>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</si>
  <si>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</si>
  <si>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</si>
  <si>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</si>
  <si>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</si>
  <si>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</si>
  <si>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</si>
  <si>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</si>
  <si>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</si>
  <si>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</si>
  <si>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</si>
  <si>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</si>
  <si>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</si>
  <si>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</si>
  <si>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</si>
  <si>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</si>
  <si>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</si>
  <si>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</si>
  <si>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</si>
  <si>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</si>
  <si>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</si>
  <si>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</si>
  <si>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</si>
  <si>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</si>
  <si>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</si>
  <si>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</si>
  <si>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</si>
  <si>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</si>
  <si>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</si>
  <si>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</si>
  <si>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</si>
  <si>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</si>
  <si>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</si>
  <si>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</si>
  <si>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</si>
  <si>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</si>
  <si>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</si>
  <si>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</si>
  <si>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</si>
  <si>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</si>
  <si>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</si>
  <si>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</si>
  <si>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</si>
  <si>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</si>
  <si>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</si>
  <si>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</si>
  <si>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</si>
  <si>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</si>
  <si>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</si>
  <si>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</si>
  <si>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</si>
  <si>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</si>
  <si>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</si>
  <si>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</si>
  <si>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</si>
  <si>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</si>
  <si>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</si>
  <si>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</si>
  <si>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</si>
  <si>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</si>
  <si>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</si>
  <si>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</si>
  <si>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</si>
  <si>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</si>
  <si>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</si>
  <si>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</si>
  <si>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</si>
  <si>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</si>
  <si>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</si>
  <si>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</si>
  <si>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</si>
  <si>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</si>
  <si>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</si>
  <si>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</si>
  <si>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</si>
  <si>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</si>
  <si>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</si>
  <si>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</si>
  <si>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</si>
  <si>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</si>
  <si>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</si>
  <si>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</si>
  <si>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</si>
  <si>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</si>
  <si>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</si>
  <si>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</si>
  <si>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</si>
  <si>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</si>
  <si>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</si>
  <si>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</si>
  <si>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</si>
  <si>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</si>
  <si>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</si>
  <si>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</si>
  <si>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</si>
  <si>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</si>
  <si>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</si>
  <si>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</si>
  <si>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</si>
  <si>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</si>
  <si>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</si>
  <si>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</si>
  <si>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</si>
  <si>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</si>
  <si>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</si>
  <si>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</si>
  <si>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</si>
  <si>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</si>
  <si>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</si>
  <si>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</si>
  <si>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</si>
  <si>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</si>
  <si>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</si>
  <si>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</si>
  <si>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</si>
  <si>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</si>
  <si>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</si>
  <si>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</si>
  <si>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</si>
  <si>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</si>
  <si>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</si>
  <si>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</si>
  <si>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</si>
  <si>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</si>
  <si>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</si>
  <si>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</si>
  <si>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</si>
  <si>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</si>
  <si>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</si>
  <si>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</si>
  <si>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</si>
  <si>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</si>
  <si>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</si>
  <si>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</si>
  <si>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</si>
  <si>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</si>
  <si>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</si>
  <si>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</si>
  <si>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</si>
  <si>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</si>
  <si>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</si>
  <si>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</si>
  <si>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</si>
  <si>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</si>
  <si>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</si>
  <si>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</si>
  <si>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</si>
  <si>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</si>
  <si>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</si>
  <si>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</si>
  <si>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</si>
  <si>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</si>
  <si>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</si>
  <si>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</si>
  <si>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</si>
  <si>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</si>
  <si>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</si>
  <si>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</si>
  <si>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</si>
  <si>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</si>
  <si>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</si>
  <si>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</si>
  <si>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</si>
  <si>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</si>
  <si>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</si>
  <si>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</si>
  <si>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</si>
  <si>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</si>
  <si>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</si>
  <si>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</si>
  <si>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</si>
  <si>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</si>
  <si>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</si>
  <si>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</si>
  <si>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</si>
  <si>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</si>
  <si>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</si>
  <si>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</si>
  <si>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</si>
  <si>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</si>
  <si>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</si>
  <si>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</si>
  <si>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</si>
  <si>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</si>
  <si>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</si>
  <si>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</si>
  <si>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</si>
  <si>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</si>
  <si>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</si>
  <si>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</si>
  <si>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</si>
  <si>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</si>
  <si>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</si>
  <si>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</si>
  <si>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</si>
  <si>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</si>
  <si>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</si>
  <si>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</si>
  <si>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</si>
  <si>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</si>
  <si>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</si>
  <si>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</si>
  <si>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</si>
  <si>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</si>
  <si>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</si>
  <si>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</si>
  <si>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</si>
  <si>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</si>
  <si>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</si>
  <si>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</si>
  <si>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</si>
  <si>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</si>
  <si>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</si>
  <si>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</si>
  <si>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</si>
  <si>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</si>
  <si>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</si>
  <si>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</si>
  <si>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</si>
  <si>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</si>
  <si>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</si>
  <si>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</si>
  <si>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</si>
  <si>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</si>
  <si>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</si>
  <si>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</si>
  <si>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</si>
  <si>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</si>
  <si>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</si>
  <si>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</si>
  <si>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</si>
  <si>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</si>
  <si>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</si>
  <si>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</si>
  <si>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</si>
  <si>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</si>
  <si>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</si>
  <si>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</si>
  <si>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</si>
  <si>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</si>
  <si>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</si>
  <si>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</si>
  <si>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</si>
  <si>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</si>
  <si>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</si>
  <si>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</si>
  <si>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</si>
  <si>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</si>
  <si>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</si>
  <si>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</si>
  <si>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</si>
  <si>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</si>
  <si>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</si>
  <si>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</si>
  <si>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</si>
  <si>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</si>
  <si>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</si>
  <si>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</si>
  <si>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</si>
  <si>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</si>
  <si>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</si>
  <si>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</si>
  <si>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</si>
  <si>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</si>
  <si>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</si>
  <si>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</si>
  <si>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</si>
  <si>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</si>
  <si>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</si>
  <si>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</si>
  <si>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</si>
  <si>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</si>
  <si>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</si>
  <si>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</si>
  <si>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</si>
  <si>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</si>
  <si>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</si>
  <si>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</si>
  <si>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</si>
  <si>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</si>
  <si>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</si>
  <si>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</si>
  <si>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</si>
  <si>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</si>
  <si>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</si>
  <si>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</si>
  <si>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</si>
  <si>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</si>
  <si>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</si>
  <si>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</si>
  <si>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</si>
  <si>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</si>
  <si>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</si>
  <si>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</si>
  <si>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</si>
  <si>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</si>
  <si>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</si>
  <si>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</si>
  <si>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</si>
  <si>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</si>
  <si>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</si>
  <si>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</si>
  <si>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</si>
  <si>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</si>
  <si>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</si>
  <si>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</si>
  <si>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</si>
  <si>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</si>
  <si>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</si>
  <si>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</si>
  <si>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</si>
  <si>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</si>
  <si>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</si>
  <si>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</si>
  <si>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</si>
  <si>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</si>
  <si>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</si>
  <si>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</si>
  <si>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</si>
  <si>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</si>
  <si>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</si>
  <si>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</si>
  <si>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</si>
  <si>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</si>
  <si>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</si>
  <si>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</si>
  <si>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</si>
  <si>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</si>
  <si>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</si>
  <si>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</si>
  <si>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</si>
  <si>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</si>
  <si>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</si>
  <si>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</si>
  <si>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</si>
  <si>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</si>
  <si>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</si>
  <si>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</si>
  <si>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</si>
  <si>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</si>
  <si>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</si>
  <si>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</si>
  <si>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</si>
  <si>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</si>
  <si>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</si>
  <si>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</si>
  <si>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</si>
  <si>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</si>
  <si>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</si>
  <si>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</si>
  <si>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</si>
  <si>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</si>
  <si>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</si>
  <si>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</si>
  <si>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</si>
  <si>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</si>
  <si>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</si>
  <si>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</si>
  <si>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</si>
  <si>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</si>
  <si>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</si>
  <si>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</si>
  <si>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</si>
  <si>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</si>
  <si>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</si>
  <si>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</si>
  <si>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</si>
  <si>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</si>
  <si>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</si>
  <si>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</si>
  <si>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</si>
  <si>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</si>
  <si>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</si>
  <si>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</si>
  <si>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</si>
  <si>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</si>
  <si>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</si>
  <si>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</si>
  <si>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</si>
  <si>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</si>
  <si>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</si>
  <si>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</si>
  <si>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</si>
  <si>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</si>
  <si>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</si>
  <si>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</si>
  <si>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</si>
  <si>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</si>
  <si>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</si>
  <si>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</si>
  <si>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</si>
  <si>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</si>
  <si>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</si>
  <si>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</si>
  <si>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</si>
  <si>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</si>
  <si>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</si>
  <si>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</si>
  <si>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</si>
  <si>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</si>
  <si>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</si>
  <si>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</si>
  <si>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</si>
  <si>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</si>
  <si>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</si>
  <si>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</si>
  <si>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</si>
  <si>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</si>
  <si>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</si>
  <si>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</si>
  <si>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</si>
  <si>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</si>
  <si>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</si>
  <si>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</si>
  <si>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</si>
  <si>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</si>
  <si>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</si>
  <si>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</si>
  <si>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</si>
  <si>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</si>
  <si>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</si>
  <si>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</si>
  <si>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</si>
  <si>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</si>
  <si>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</si>
  <si>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</si>
  <si>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</si>
  <si>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</si>
  <si>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</si>
  <si>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</si>
  <si>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</si>
  <si>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</si>
  <si>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</si>
  <si>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</si>
  <si>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</si>
  <si>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</si>
  <si>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</si>
  <si>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</si>
  <si>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</si>
  <si>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</si>
  <si>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</si>
  <si>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</si>
  <si>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</si>
  <si>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</si>
  <si>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</si>
  <si>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</si>
  <si>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</si>
  <si>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</si>
  <si>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</si>
  <si>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</si>
  <si>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</si>
  <si>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</si>
  <si>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</si>
  <si>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</si>
  <si>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</si>
  <si>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</si>
  <si>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</si>
  <si>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</si>
  <si>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</si>
  <si>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</si>
  <si>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</si>
  <si>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</si>
  <si>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</si>
  <si>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</si>
  <si>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</si>
  <si>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</si>
  <si>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</si>
  <si>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</si>
  <si>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</si>
  <si>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</si>
  <si>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</si>
  <si>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</si>
  <si>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</si>
  <si>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</si>
  <si>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</si>
  <si>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</si>
  <si>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</si>
  <si>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</si>
  <si>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</si>
  <si>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</si>
  <si>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</si>
  <si>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</si>
  <si>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</si>
  <si>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</si>
  <si>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</si>
  <si>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</si>
  <si>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</si>
  <si>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</si>
  <si>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</si>
  <si>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</si>
  <si>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</si>
  <si>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</si>
  <si>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</si>
  <si>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</si>
  <si>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</si>
  <si>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</si>
  <si>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</si>
  <si>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</si>
  <si>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</si>
  <si>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</si>
  <si>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</si>
  <si>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</si>
  <si>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</si>
  <si>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</si>
  <si>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</si>
  <si>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</si>
  <si>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</si>
  <si>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</si>
  <si>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</si>
  <si>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</si>
  <si>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</si>
  <si>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</si>
  <si>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</si>
  <si>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</si>
  <si>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</si>
  <si>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</si>
  <si>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</si>
  <si>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</si>
  <si>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</si>
  <si>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</si>
  <si>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</si>
  <si>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</si>
  <si>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</si>
  <si>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</si>
  <si>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</si>
  <si>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</si>
  <si>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</si>
  <si>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</si>
  <si>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</si>
  <si>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</si>
  <si>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</si>
  <si>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</si>
  <si>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</si>
  <si>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</si>
  <si>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</si>
  <si>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</si>
  <si>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</si>
  <si>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</si>
  <si>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</si>
  <si>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</si>
  <si>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</si>
  <si>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</si>
  <si>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</si>
  <si>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</si>
  <si>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</si>
  <si>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</si>
  <si>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</si>
  <si>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</si>
  <si>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</si>
  <si>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</si>
  <si>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</si>
  <si>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</si>
  <si>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</si>
  <si>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</si>
  <si>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</si>
  <si>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</si>
  <si>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</si>
  <si>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</si>
  <si>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</si>
  <si>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</si>
  <si>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</si>
  <si>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</si>
  <si>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</si>
  <si>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</si>
  <si>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</si>
  <si>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</si>
  <si>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</si>
  <si>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</si>
  <si>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</si>
  <si>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</si>
  <si>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</si>
  <si>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</si>
  <si>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</si>
  <si>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</si>
  <si>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</si>
  <si>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</si>
  <si>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</si>
  <si>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</si>
  <si>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</si>
  <si>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</si>
  <si>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</si>
  <si>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</si>
  <si>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</si>
  <si>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</si>
  <si>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</si>
  <si>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</si>
  <si>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</si>
  <si>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</si>
  <si>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</si>
  <si>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</si>
  <si>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</si>
  <si>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</si>
  <si>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</si>
  <si>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</si>
  <si>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</si>
  <si>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</si>
  <si>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</si>
  <si>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</si>
  <si>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</si>
  <si>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</si>
  <si>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</si>
  <si>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</si>
  <si>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</si>
  <si>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</si>
  <si>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</si>
  <si>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</si>
  <si>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</si>
  <si>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</si>
  <si>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</si>
  <si>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</si>
  <si>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</si>
  <si>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</si>
  <si>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</si>
  <si>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</si>
  <si>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</si>
  <si>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</si>
  <si>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</si>
  <si>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</si>
  <si>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</si>
  <si>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</si>
  <si>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</si>
  <si>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</si>
  <si>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</si>
  <si>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</si>
  <si>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</si>
  <si>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</si>
  <si>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</si>
  <si>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</si>
  <si>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</si>
  <si>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</si>
  <si>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</si>
  <si>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</si>
  <si>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</si>
  <si>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</si>
  <si>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</si>
  <si>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</si>
  <si>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</si>
  <si>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</si>
  <si>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</si>
  <si>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</si>
  <si>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</si>
  <si>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</si>
  <si>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</si>
  <si>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</si>
  <si>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</si>
  <si>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</si>
  <si>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</si>
  <si>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</si>
  <si>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</si>
  <si>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</si>
  <si>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</si>
  <si>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</si>
  <si>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</si>
  <si>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</si>
  <si>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</si>
  <si>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</si>
  <si>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</si>
  <si>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</si>
  <si>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</si>
  <si>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</si>
  <si>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</si>
  <si>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</si>
  <si>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</si>
  <si>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</si>
  <si>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</si>
  <si>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</si>
  <si>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</si>
  <si>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</si>
  <si>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</si>
  <si>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</si>
  <si>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</si>
  <si>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</si>
  <si>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</si>
  <si>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</si>
  <si>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</si>
  <si>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</si>
  <si>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</si>
  <si>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</si>
  <si>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</si>
  <si>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</si>
  <si>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</si>
  <si>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</si>
  <si>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</si>
  <si>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</si>
  <si>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</si>
  <si>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</si>
  <si>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</si>
  <si>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</si>
  <si>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</si>
  <si>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</si>
  <si>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</si>
  <si>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</si>
  <si>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</si>
  <si>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</si>
  <si>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</si>
  <si>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</si>
  <si>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</si>
  <si>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</si>
  <si>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</si>
  <si>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</si>
  <si>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</si>
  <si>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</si>
  <si>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</si>
  <si>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</si>
  <si>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</si>
  <si>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</si>
  <si>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</si>
  <si>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</si>
  <si>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</si>
  <si>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</si>
  <si>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</si>
  <si>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</si>
  <si>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</si>
  <si>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</si>
  <si>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</si>
  <si>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</si>
  <si>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</si>
  <si>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</si>
  <si>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</si>
  <si>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</si>
  <si>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</si>
  <si>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</si>
  <si>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</si>
  <si>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</si>
  <si>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</si>
  <si>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</si>
  <si>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</si>
  <si>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</si>
  <si>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</si>
  <si>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</si>
  <si>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</si>
  <si>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</si>
  <si>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</si>
  <si>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</si>
  <si>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</si>
  <si>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</si>
  <si>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</si>
  <si>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</si>
  <si>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</si>
  <si>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</si>
  <si>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</si>
  <si>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</si>
  <si>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</si>
  <si>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</si>
  <si>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</si>
  <si>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</si>
  <si>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</si>
  <si>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</si>
  <si>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</si>
  <si>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</si>
  <si>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</si>
  <si>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</si>
  <si>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</si>
  <si>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</si>
  <si>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</si>
  <si>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</si>
  <si>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</si>
  <si>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</si>
  <si>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</si>
  <si>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</si>
  <si>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</si>
  <si>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</si>
  <si>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</si>
  <si>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</si>
  <si>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</si>
  <si>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</si>
  <si>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</si>
  <si>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</si>
  <si>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</si>
  <si>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</si>
  <si>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</si>
  <si>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</si>
  <si>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</si>
  <si>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</si>
  <si>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</si>
  <si>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</si>
  <si>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</si>
  <si>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</si>
  <si>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</si>
  <si>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</si>
  <si>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</si>
  <si>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</si>
  <si>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</si>
  <si>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</si>
  <si>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</si>
  <si>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</si>
  <si>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</si>
  <si>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</si>
  <si>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</si>
  <si>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</si>
  <si>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</si>
  <si>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</si>
  <si>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</si>
  <si>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</si>
  <si>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</si>
  <si>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</si>
  <si>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</si>
  <si>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</si>
  <si>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</si>
  <si>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</si>
  <si>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</si>
  <si>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</si>
  <si>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</si>
  <si>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</si>
  <si>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</si>
  <si>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</si>
  <si>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</si>
  <si>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</si>
  <si>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</si>
  <si>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</si>
  <si>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</si>
  <si>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</si>
  <si>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</si>
  <si>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</si>
  <si>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</si>
  <si>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</si>
  <si>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</si>
  <si>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</si>
  <si>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</si>
  <si>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</si>
  <si>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</si>
  <si>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</si>
  <si>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</si>
  <si>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</si>
  <si>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</si>
  <si>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</si>
  <si>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</si>
  <si>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</si>
  <si>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</si>
  <si>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</si>
  <si>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</si>
  <si>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</si>
  <si>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</si>
  <si>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</si>
  <si>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</si>
  <si>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</si>
  <si>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</si>
  <si>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</si>
  <si>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</si>
  <si>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</si>
  <si>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</si>
  <si>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</si>
  <si>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</si>
  <si>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</si>
  <si>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</si>
  <si>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</si>
  <si>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</si>
  <si>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</si>
  <si>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</si>
  <si>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</si>
  <si>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</si>
  <si>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</si>
  <si>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</si>
  <si>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</si>
  <si>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</si>
  <si>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</si>
  <si>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</si>
  <si>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</si>
  <si>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</si>
  <si>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</si>
  <si>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</si>
  <si>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</si>
  <si>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</si>
  <si>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</si>
  <si>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</si>
  <si>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</si>
  <si>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</si>
  <si>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</si>
  <si>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</si>
  <si>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</si>
  <si>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</si>
  <si>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</si>
  <si>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</si>
  <si>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</si>
  <si>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</si>
  <si>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</si>
  <si>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</si>
  <si>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</si>
  <si>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</si>
  <si>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</si>
  <si>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</si>
  <si>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</si>
  <si>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</si>
  <si>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</si>
  <si>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</si>
  <si>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</si>
  <si>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</si>
  <si>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</si>
  <si>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</si>
  <si>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</si>
  <si>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</si>
  <si>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</si>
  <si>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</si>
  <si>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</si>
  <si>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</si>
  <si>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</si>
  <si>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</si>
  <si>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</si>
  <si>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</si>
  <si>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</si>
  <si>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</si>
  <si>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</si>
  <si>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</si>
  <si>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</si>
  <si>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</si>
  <si>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</si>
  <si>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</si>
  <si>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</si>
  <si>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</si>
  <si>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</si>
  <si>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</si>
  <si>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</si>
  <si>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</si>
  <si>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</si>
  <si>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</si>
  <si>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</si>
  <si>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</si>
  <si>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</si>
  <si>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</si>
  <si>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</si>
  <si>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</si>
  <si>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</si>
  <si>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</si>
  <si>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</si>
  <si>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</si>
  <si>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</si>
  <si>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</si>
  <si>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</si>
  <si>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</si>
  <si>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</si>
  <si>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</si>
  <si>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</si>
  <si>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</si>
  <si>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</si>
  <si>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</si>
  <si>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</si>
  <si>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</si>
  <si>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</si>
  <si>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</si>
  <si>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</si>
  <si>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</si>
  <si>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</si>
  <si>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</si>
  <si>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</si>
  <si>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</si>
  <si>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</si>
  <si>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</si>
  <si>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</si>
  <si>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</si>
  <si>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</si>
  <si>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</si>
  <si>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</si>
  <si>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</si>
  <si>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</si>
  <si>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</si>
  <si>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</si>
  <si>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</si>
  <si>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</si>
  <si>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</si>
  <si>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</si>
  <si>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</si>
  <si>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</si>
  <si>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</si>
  <si>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</si>
  <si>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</si>
  <si>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</si>
  <si>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</si>
  <si>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</si>
  <si>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</si>
  <si>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</si>
  <si>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</si>
  <si>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</si>
  <si>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</si>
  <si>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</si>
  <si>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</si>
  <si>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</si>
  <si>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</si>
  <si>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</si>
  <si>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</si>
  <si>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</si>
  <si>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</si>
  <si>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</si>
  <si>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</si>
  <si>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</si>
  <si>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</si>
  <si>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</si>
  <si>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</si>
  <si>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</si>
  <si>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</si>
  <si>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</si>
  <si>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</si>
  <si>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</si>
  <si>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</si>
  <si>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</si>
  <si>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</si>
  <si>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</si>
  <si>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</si>
  <si>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</si>
  <si>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</si>
  <si>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</si>
  <si>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</si>
  <si>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</si>
  <si>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</si>
  <si>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</si>
  <si>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</si>
  <si>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</si>
  <si>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</si>
  <si>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</si>
  <si>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</si>
  <si>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</si>
  <si>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</si>
  <si>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</si>
  <si>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</si>
  <si>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</si>
  <si>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</si>
  <si>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</si>
  <si>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</si>
  <si>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</si>
  <si>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</si>
  <si>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</si>
  <si>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</si>
  <si>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</si>
  <si>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</si>
  <si>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</si>
  <si>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</si>
  <si>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</si>
  <si>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</si>
  <si>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</si>
  <si>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</si>
  <si>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</si>
  <si>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</si>
  <si>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</si>
  <si>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</si>
  <si>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</si>
  <si>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</si>
  <si>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</si>
  <si>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</si>
  <si>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</si>
  <si>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</si>
  <si>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</si>
  <si>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</si>
  <si>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</si>
  <si>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</si>
  <si>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</si>
  <si>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</si>
  <si>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</si>
  <si>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</si>
  <si>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</si>
  <si>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</si>
  <si>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</si>
  <si>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</si>
  <si>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</si>
  <si>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</si>
  <si>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</si>
  <si>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</si>
  <si>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</si>
  <si>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</si>
  <si>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</si>
  <si>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</si>
  <si>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</si>
  <si>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</si>
  <si>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</si>
  <si>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</si>
  <si>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</si>
  <si>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</si>
  <si>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</si>
  <si>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</si>
  <si>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</si>
  <si>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</si>
  <si>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</si>
  <si>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</si>
  <si>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</si>
  <si>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</si>
  <si>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</si>
  <si>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</si>
  <si>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</si>
  <si>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</si>
  <si>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</si>
  <si>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</si>
  <si>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</si>
  <si>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</si>
  <si>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</si>
  <si>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</si>
  <si>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</si>
  <si>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</si>
  <si>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</si>
  <si>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</si>
  <si>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</si>
  <si>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</si>
  <si>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</si>
  <si>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</si>
  <si>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</si>
  <si>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</si>
  <si>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</si>
  <si>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</si>
  <si>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</si>
  <si>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</si>
  <si>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</si>
  <si>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</si>
  <si>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</si>
  <si>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</si>
  <si>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</si>
  <si>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</si>
  <si>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</si>
  <si>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</si>
  <si>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</si>
  <si>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</si>
  <si>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</si>
  <si>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</si>
  <si>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</si>
  <si>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</si>
  <si>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</si>
  <si>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</si>
  <si>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</si>
  <si>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</si>
  <si>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</si>
  <si>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</si>
  <si>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</si>
  <si>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</si>
  <si>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</si>
  <si>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</si>
  <si>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</si>
  <si>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</si>
  <si>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</si>
  <si>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</si>
  <si>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</si>
  <si>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</si>
  <si>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</si>
  <si>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</si>
  <si>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</si>
  <si>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</si>
  <si>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</si>
  <si>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</si>
  <si>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</si>
  <si>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</si>
  <si>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</si>
  <si>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</si>
  <si>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</si>
  <si>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</si>
  <si>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</si>
  <si>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</si>
  <si>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</si>
  <si>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</si>
  <si>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</si>
  <si>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</si>
  <si>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</si>
  <si>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</si>
  <si>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</si>
  <si>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</si>
  <si>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</si>
  <si>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</si>
  <si>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</si>
  <si>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</si>
  <si>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</si>
  <si>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</si>
  <si>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</si>
  <si>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</si>
  <si>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</si>
  <si>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</si>
  <si>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</si>
  <si>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</si>
  <si>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</si>
  <si>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</si>
  <si>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</si>
  <si>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</si>
  <si>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</si>
  <si>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</si>
  <si>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</si>
  <si>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</si>
  <si>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</si>
  <si>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</si>
  <si>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</si>
  <si>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</si>
  <si>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</si>
  <si>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</si>
  <si>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</si>
  <si>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</si>
  <si>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</si>
  <si>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</si>
  <si>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</si>
  <si>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</si>
  <si>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</si>
  <si>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</si>
  <si>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</si>
  <si>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</si>
  <si>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</si>
  <si>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</si>
  <si>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</si>
  <si>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</si>
  <si>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</si>
  <si>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</si>
  <si>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</si>
  <si>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</si>
  <si>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</si>
  <si>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</si>
  <si>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</si>
  <si>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</si>
  <si>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</si>
  <si>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</si>
  <si>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</si>
  <si>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</si>
  <si>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</si>
  <si>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</si>
  <si>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</si>
  <si>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</si>
  <si>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</si>
  <si>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</si>
  <si>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</si>
  <si>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</si>
  <si>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</si>
  <si>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</si>
  <si>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</si>
  <si>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</si>
  <si>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</si>
  <si>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</si>
  <si>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</si>
  <si>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</si>
  <si>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</si>
  <si>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</si>
  <si>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</si>
  <si>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</si>
  <si>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</si>
  <si>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</si>
  <si>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</si>
  <si>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</si>
  <si>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</si>
  <si>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</si>
  <si>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</si>
  <si>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</si>
  <si>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</si>
  <si>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</si>
  <si>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</si>
  <si>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</si>
  <si>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</si>
  <si>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</si>
  <si>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</si>
  <si>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</si>
  <si>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</si>
  <si>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</si>
  <si>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</si>
  <si>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</si>
  <si>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</si>
  <si>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</si>
  <si>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</si>
  <si>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</si>
  <si>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</si>
  <si>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</si>
  <si>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</si>
  <si>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</si>
  <si>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</si>
  <si>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</si>
  <si>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</si>
  <si>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</si>
  <si>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</si>
  <si>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</si>
  <si>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</si>
  <si>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</si>
  <si>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</si>
  <si>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</si>
  <si>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</si>
  <si>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</si>
  <si>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</si>
  <si>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</si>
  <si>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</si>
  <si>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</si>
  <si>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</si>
  <si>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</si>
  <si>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</si>
  <si>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</si>
  <si>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</si>
  <si>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</si>
  <si>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</si>
  <si>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</si>
  <si>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</si>
  <si>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</si>
  <si>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</si>
  <si>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</si>
  <si>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</si>
  <si>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</si>
  <si>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</si>
  <si>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</si>
  <si>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</si>
  <si>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</si>
  <si>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</si>
  <si>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</si>
  <si>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</si>
  <si>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</si>
  <si>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</si>
  <si>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</si>
  <si>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</si>
  <si>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</si>
  <si>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</si>
  <si>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</si>
  <si>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</si>
  <si>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</si>
  <si>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</si>
  <si>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</si>
  <si>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</si>
  <si>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</si>
  <si>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</si>
  <si>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</si>
  <si>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</si>
  <si>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</si>
  <si>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</si>
  <si>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</si>
  <si>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</si>
  <si>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</si>
  <si>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</si>
  <si>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</si>
  <si>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</si>
  <si>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</si>
  <si>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</si>
  <si>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</si>
  <si>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</si>
  <si>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</si>
  <si>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</si>
  <si>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</si>
  <si>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</si>
  <si>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</si>
  <si>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</si>
  <si>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</si>
  <si>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</si>
  <si>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</si>
  <si>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</si>
  <si>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</si>
  <si>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</si>
  <si>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</si>
  <si>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</si>
  <si>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</si>
  <si>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</si>
  <si>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</si>
  <si>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</si>
  <si>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</si>
  <si>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</si>
  <si>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</si>
  <si>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</si>
  <si>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</si>
  <si>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</si>
  <si>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</si>
  <si>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</si>
  <si>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</si>
  <si>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</si>
  <si>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</si>
  <si>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</si>
  <si>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</si>
  <si>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</si>
  <si>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</si>
  <si>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</si>
  <si>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</si>
  <si>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</si>
  <si>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</si>
  <si>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</si>
  <si>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</si>
  <si>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</si>
  <si>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</si>
  <si>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</si>
  <si>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</si>
  <si>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</si>
  <si>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</si>
  <si>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</si>
  <si>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</si>
  <si>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</si>
  <si>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</si>
  <si>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</si>
  <si>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</si>
  <si>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</si>
  <si>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</si>
  <si>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</si>
  <si>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</si>
  <si>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</si>
  <si>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</si>
  <si>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</si>
  <si>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</si>
  <si>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</si>
  <si>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</si>
  <si>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</si>
  <si>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</si>
  <si>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</si>
  <si>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</si>
  <si>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</si>
  <si>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</si>
  <si>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</si>
  <si>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</si>
  <si>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</si>
  <si>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</si>
  <si>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</si>
  <si>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</si>
  <si>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</si>
  <si>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</si>
  <si>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</si>
  <si>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</si>
  <si>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</si>
  <si>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</si>
  <si>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</si>
  <si>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</si>
  <si>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</si>
  <si>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</si>
  <si>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</si>
  <si>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</si>
  <si>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</si>
  <si>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</si>
  <si>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</si>
  <si>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</si>
  <si>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</si>
  <si>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</si>
  <si>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</si>
  <si>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</si>
  <si>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</si>
  <si>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</si>
  <si>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</si>
  <si>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</si>
  <si>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</si>
  <si>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</si>
  <si>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</si>
  <si>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</si>
  <si>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</si>
  <si>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</si>
  <si>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</si>
  <si>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</si>
  <si>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</si>
  <si>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</si>
  <si>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</si>
  <si>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</si>
  <si>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</si>
  <si>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</si>
  <si>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</si>
  <si>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</si>
  <si>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</si>
  <si>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</si>
  <si>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</si>
  <si>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</si>
  <si>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</si>
  <si>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</si>
  <si>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</si>
  <si>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</si>
  <si>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</si>
  <si>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</si>
  <si>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</si>
  <si>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</si>
  <si>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</si>
  <si>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</si>
  <si>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</si>
  <si>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</si>
  <si>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</si>
  <si>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</si>
  <si>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</si>
  <si>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</si>
  <si>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</si>
  <si>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</si>
  <si>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</si>
  <si>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</si>
  <si>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</si>
  <si>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</si>
  <si>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</si>
  <si>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</si>
  <si>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</si>
  <si>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</si>
  <si>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</si>
  <si>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</si>
  <si>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</si>
  <si>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</si>
  <si>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</si>
  <si>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</si>
  <si>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</si>
  <si>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</si>
  <si>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</si>
  <si>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</si>
  <si>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</si>
  <si>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</si>
  <si>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</si>
  <si>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</si>
  <si>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</si>
  <si>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</si>
  <si>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</si>
  <si>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</si>
  <si>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</si>
  <si>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</si>
  <si>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</si>
  <si>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</si>
  <si>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</si>
  <si>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</si>
  <si>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</si>
  <si>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</si>
  <si>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</si>
  <si>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</si>
  <si>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</si>
  <si>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</si>
  <si>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</si>
  <si>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</si>
  <si>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</si>
  <si>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</si>
  <si>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</si>
  <si>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</si>
  <si>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</si>
  <si>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</si>
  <si>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</si>
  <si>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</si>
  <si>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</si>
  <si>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</si>
  <si>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</si>
  <si>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</si>
  <si>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</si>
  <si>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</si>
  <si>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</si>
  <si>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</si>
  <si>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</si>
  <si>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</si>
  <si>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</si>
  <si>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</si>
  <si>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</si>
  <si>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</si>
  <si>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</si>
  <si>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</si>
  <si>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</si>
  <si>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</si>
  <si>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</si>
  <si>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</si>
  <si>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</si>
  <si>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</si>
  <si>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</si>
  <si>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</si>
  <si>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</si>
  <si>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</si>
  <si>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</si>
  <si>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</si>
  <si>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</si>
  <si>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</si>
  <si>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</si>
  <si>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</si>
  <si>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</si>
  <si>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</si>
  <si>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</si>
  <si>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</si>
  <si>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</si>
  <si>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</si>
  <si>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</si>
  <si>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</si>
  <si>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</si>
  <si>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</si>
  <si>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</si>
  <si>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</si>
  <si>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</si>
  <si>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</si>
  <si>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</si>
  <si>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</si>
  <si>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</si>
  <si>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</si>
  <si>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</si>
  <si>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</si>
  <si>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</si>
  <si>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</si>
  <si>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</si>
  <si>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</si>
  <si>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</si>
  <si>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</si>
  <si>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</si>
  <si>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</si>
  <si>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</si>
  <si>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</si>
  <si>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</si>
  <si>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</si>
  <si>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</si>
  <si>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</si>
  <si>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</si>
  <si>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</si>
  <si>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</si>
  <si>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</si>
  <si>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</si>
  <si>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</si>
  <si>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</si>
  <si>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</si>
  <si>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</si>
  <si>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</si>
  <si>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</si>
  <si>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</si>
  <si>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</si>
  <si>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</si>
  <si>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</si>
  <si>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</si>
  <si>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</si>
  <si>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</si>
  <si>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</si>
  <si>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</si>
  <si>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</si>
  <si>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</si>
  <si>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</si>
  <si>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</si>
  <si>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</si>
  <si>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</si>
  <si>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</si>
  <si>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</si>
  <si>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</si>
  <si>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</si>
  <si>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</si>
  <si>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</si>
  <si>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</si>
  <si>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</si>
  <si>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</si>
  <si>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</si>
  <si>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</si>
  <si>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</si>
  <si>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</si>
  <si>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</si>
  <si>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</si>
  <si>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</si>
  <si>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</si>
  <si>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</si>
  <si>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</si>
  <si>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</si>
  <si>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</si>
  <si>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</si>
  <si>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</si>
  <si>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</si>
  <si>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</si>
  <si>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</si>
  <si>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</si>
  <si>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</si>
  <si>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</si>
  <si>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</si>
  <si>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</si>
  <si>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</si>
  <si>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</si>
  <si>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</si>
  <si>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</si>
  <si>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</si>
  <si>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</si>
  <si>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</si>
  <si>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</si>
  <si>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</si>
  <si>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</si>
  <si>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</si>
  <si>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</si>
  <si>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</si>
  <si>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</si>
  <si>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</si>
  <si>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</si>
  <si>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</si>
  <si>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</si>
  <si>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</si>
  <si>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</si>
  <si>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</si>
  <si>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</si>
  <si>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</si>
  <si>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</si>
  <si>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</si>
  <si>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</si>
  <si>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</si>
  <si>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</si>
  <si>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</si>
  <si>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</si>
  <si>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</si>
  <si>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</si>
  <si>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</si>
  <si>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</si>
  <si>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</si>
  <si>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</si>
  <si>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</si>
  <si>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</si>
  <si>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</si>
  <si>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</si>
  <si>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</si>
  <si>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</si>
  <si>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</si>
  <si>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</si>
  <si>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</si>
  <si>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</si>
  <si>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</si>
  <si>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</si>
  <si>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</si>
  <si>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</si>
  <si>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</si>
  <si>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</si>
  <si>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</si>
  <si>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</si>
  <si>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</si>
  <si>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</si>
  <si>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</si>
  <si>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</si>
  <si>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</si>
  <si>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</si>
  <si>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</si>
  <si>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</si>
  <si>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</si>
  <si>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</si>
  <si>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</si>
  <si>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</si>
  <si>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</si>
  <si>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</si>
  <si>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</si>
  <si>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</si>
  <si>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</si>
  <si>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</si>
  <si>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</si>
  <si>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</si>
  <si>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</si>
  <si>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</si>
  <si>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</si>
  <si>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</si>
  <si>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</si>
  <si>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</si>
  <si>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</si>
  <si>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</si>
  <si>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</si>
  <si>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</si>
  <si>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</si>
  <si>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</si>
  <si>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</si>
  <si>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</si>
  <si>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</si>
  <si>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</si>
  <si>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</si>
  <si>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</si>
  <si>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</si>
  <si>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</si>
  <si>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</si>
  <si>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</si>
  <si>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</si>
  <si>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</si>
  <si>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</si>
  <si>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</si>
  <si>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</si>
  <si>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</si>
  <si>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</si>
  <si>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</si>
  <si>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</si>
  <si>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</si>
  <si>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</si>
  <si>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</si>
  <si>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</si>
  <si>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</si>
  <si>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</si>
  <si>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</si>
  <si>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</si>
  <si>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</si>
  <si>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</si>
  <si>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</si>
  <si>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</si>
  <si>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</si>
  <si>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</si>
  <si>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</si>
  <si>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</si>
  <si>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</si>
  <si>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</si>
  <si>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</si>
  <si>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</si>
  <si>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</si>
  <si>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</si>
  <si>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</si>
  <si>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</si>
  <si>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</si>
  <si>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</si>
  <si>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</si>
  <si>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</si>
  <si>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</si>
  <si>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</si>
  <si>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</si>
  <si>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</si>
  <si>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</si>
  <si>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</si>
  <si>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</si>
  <si>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</si>
  <si>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</si>
  <si>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</si>
  <si>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</si>
  <si>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</si>
  <si>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</si>
  <si>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</si>
  <si>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</si>
  <si>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</si>
  <si>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</si>
  <si>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</si>
  <si>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</si>
  <si>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</si>
  <si>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</si>
  <si>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</si>
  <si>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</si>
  <si>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</si>
  <si>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</si>
  <si>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</si>
  <si>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</si>
  <si>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</si>
  <si>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</si>
  <si>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</si>
  <si>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</si>
  <si>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</si>
  <si>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</si>
  <si>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</si>
  <si>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</si>
  <si>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</si>
  <si>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</si>
  <si>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</si>
  <si>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</si>
  <si>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</si>
  <si>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</si>
  <si>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</si>
  <si>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</si>
  <si>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</si>
  <si>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</si>
  <si>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</si>
  <si>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</si>
  <si>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</si>
  <si>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</si>
  <si>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</si>
  <si>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</si>
  <si>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</si>
  <si>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</si>
  <si>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</si>
  <si>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</si>
  <si>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</si>
  <si>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</si>
  <si>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</si>
  <si>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</si>
  <si>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</si>
  <si>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</si>
  <si>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</si>
  <si>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</si>
  <si>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</si>
  <si>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</si>
  <si>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</si>
  <si>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</si>
  <si>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</si>
  <si>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</si>
  <si>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</si>
  <si>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</si>
  <si>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</si>
  <si>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</si>
  <si>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</si>
  <si>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</si>
  <si>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</si>
  <si>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</si>
  <si>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</si>
  <si>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</si>
  <si>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</si>
  <si>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</si>
  <si>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</si>
  <si>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</si>
  <si>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</si>
  <si>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</si>
  <si>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</si>
  <si>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</si>
  <si>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</si>
  <si>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</si>
  <si>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</si>
  <si>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</si>
  <si>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</si>
  <si>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</si>
  <si>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</si>
  <si>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</si>
  <si>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</si>
  <si>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</si>
  <si>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</si>
  <si>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</si>
  <si>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</si>
  <si>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</si>
  <si>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</si>
  <si>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</si>
  <si>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</si>
  <si>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</si>
  <si>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</si>
  <si>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</si>
  <si>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</si>
  <si>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</si>
  <si>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</si>
  <si>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</si>
  <si>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</si>
  <si>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</si>
  <si>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</si>
  <si>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</si>
  <si>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</si>
  <si>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</si>
  <si>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</si>
  <si>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</si>
  <si>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</si>
  <si>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</si>
  <si>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</si>
  <si>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</si>
  <si>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</si>
  <si>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</si>
  <si>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</si>
  <si>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</si>
  <si>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</si>
  <si>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</si>
  <si>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</si>
  <si>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</si>
  <si>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</si>
  <si>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</si>
  <si>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</si>
  <si>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</si>
  <si>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</si>
  <si>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</si>
  <si>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</si>
  <si>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</si>
  <si>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</si>
  <si>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</si>
  <si>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</si>
  <si>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</si>
  <si>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</si>
  <si>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</si>
  <si>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</si>
  <si>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</si>
  <si>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</si>
  <si>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</si>
  <si>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</si>
  <si>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</si>
  <si>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</si>
  <si>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</si>
  <si>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</si>
  <si>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</si>
  <si>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</si>
  <si>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</si>
  <si>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</si>
  <si>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</si>
  <si>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</si>
  <si>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</si>
  <si>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</si>
  <si>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</si>
  <si>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</si>
  <si>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</si>
  <si>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</si>
  <si>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</si>
  <si>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</si>
  <si>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</si>
  <si>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</si>
  <si>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</si>
  <si>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</si>
  <si>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</si>
  <si>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</si>
  <si>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</si>
  <si>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</si>
  <si>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</si>
  <si>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</si>
  <si>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</si>
  <si>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</si>
  <si>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</si>
  <si>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</si>
  <si>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</si>
  <si>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</si>
  <si>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</si>
  <si>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</si>
  <si>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</si>
  <si>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</si>
  <si>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</si>
  <si>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</si>
  <si>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</si>
  <si>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</si>
  <si>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</si>
  <si>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</si>
  <si>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</si>
  <si>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</si>
  <si>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</si>
  <si>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</si>
  <si>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</si>
  <si>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</si>
  <si>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</si>
  <si>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</si>
  <si>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</si>
  <si>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</si>
  <si>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</si>
  <si>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</si>
  <si>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</si>
  <si>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</si>
  <si>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</si>
  <si>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</si>
  <si>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</si>
  <si>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</si>
  <si>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</si>
  <si>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</si>
  <si>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</si>
  <si>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</si>
  <si>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</si>
  <si>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</si>
  <si>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</si>
  <si>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</si>
  <si>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</si>
  <si>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</si>
  <si>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</si>
  <si>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</si>
  <si>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</si>
  <si>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</si>
  <si>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</si>
  <si>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</si>
  <si>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</si>
  <si>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</si>
  <si>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</si>
  <si>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</si>
  <si>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</si>
  <si>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</si>
  <si>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</si>
  <si>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</si>
  <si>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</si>
  <si>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</si>
  <si>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</si>
  <si>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</si>
  <si>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</si>
  <si>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</si>
  <si>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</si>
  <si>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</si>
  <si>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</si>
  <si>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</si>
  <si>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</si>
  <si>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</si>
  <si>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</si>
  <si>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</si>
  <si>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</si>
  <si>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</si>
  <si>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</si>
  <si>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</si>
  <si>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</si>
  <si>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</si>
  <si>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</si>
  <si>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</si>
  <si>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</si>
  <si>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</si>
  <si>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</si>
  <si>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</si>
  <si>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</si>
  <si>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</si>
  <si>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</si>
  <si>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</si>
  <si>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</si>
  <si>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</si>
  <si>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</si>
  <si>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</si>
  <si>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</si>
  <si>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</si>
  <si>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</si>
  <si>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</si>
  <si>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</si>
  <si>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</si>
  <si>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</si>
  <si>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</si>
  <si>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</si>
  <si>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</si>
  <si>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</si>
  <si>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</si>
  <si>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</si>
  <si>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</si>
  <si>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</si>
  <si>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</si>
  <si>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</si>
  <si>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</si>
  <si>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</si>
  <si>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</si>
  <si>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</si>
  <si>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</si>
  <si>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</si>
  <si>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</si>
  <si>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</si>
  <si>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</si>
  <si>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</si>
  <si>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</si>
  <si>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</si>
  <si>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</si>
  <si>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</si>
  <si>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</si>
  <si>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</si>
  <si>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</si>
  <si>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</si>
  <si>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</si>
  <si>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</si>
  <si>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</si>
  <si>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</si>
  <si>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</si>
  <si>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</si>
  <si>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</si>
  <si>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</si>
  <si>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</si>
  <si>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</si>
  <si>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</si>
  <si>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</si>
  <si>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</si>
  <si>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</si>
  <si>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</si>
  <si>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</si>
  <si>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</si>
  <si>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</si>
  <si>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</si>
  <si>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</si>
  <si>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</si>
  <si>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</si>
  <si>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</si>
  <si>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</si>
  <si>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</si>
  <si>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</si>
  <si>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</si>
  <si>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</si>
  <si>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</si>
  <si>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</si>
  <si>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</si>
  <si>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</si>
  <si>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</si>
  <si>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</si>
  <si>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</si>
  <si>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</si>
  <si>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</si>
  <si>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</si>
  <si>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</si>
  <si>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</si>
  <si>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</si>
  <si>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</si>
  <si>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</si>
  <si>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</si>
  <si>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</si>
  <si>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</si>
  <si>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</si>
  <si>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</si>
  <si>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</si>
  <si>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</si>
  <si>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</si>
  <si>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</si>
  <si>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</si>
  <si>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</si>
  <si>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</si>
  <si>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</si>
  <si>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</si>
  <si>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</si>
  <si>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</si>
  <si>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</si>
  <si>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</si>
  <si>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</si>
  <si>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</si>
  <si>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</si>
  <si>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</si>
  <si>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</si>
  <si>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</si>
  <si>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</si>
  <si>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</si>
  <si>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</si>
  <si>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</si>
  <si>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</si>
  <si>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</si>
  <si>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</si>
  <si>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</si>
  <si>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</si>
  <si>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</si>
  <si>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</si>
  <si>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</si>
  <si>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</si>
  <si>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</si>
  <si>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</si>
  <si>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</si>
  <si>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</si>
  <si>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</si>
  <si>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</si>
  <si>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</si>
  <si>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</si>
  <si>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</si>
  <si>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</si>
  <si>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</si>
  <si>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AT&amp;S Austria Technologie &amp; Systemtechnik Aktiengesellschaft</t>
  </si>
  <si>
    <t xml:space="preserve">The template covers the complete AT&amp;S product range, and is based on the supplier feedback that was received until the "Effective Date" below. </t>
  </si>
  <si>
    <t>300785052</t>
  </si>
  <si>
    <t>D_U-N-S</t>
  </si>
  <si>
    <t xml:space="preserve">Fabriksgasse 13, 8700 Leoben </t>
  </si>
  <si>
    <t xml:space="preserve">Theresa Gruber </t>
  </si>
  <si>
    <t>t.gruber@ats.net</t>
  </si>
  <si>
    <t>066488592386</t>
  </si>
  <si>
    <t xml:space="preserve">Senior Specialist Corporate ESG </t>
  </si>
  <si>
    <t xml:space="preserve">Data collected through supply chain sources was used to support source of origin determinations. </t>
  </si>
  <si>
    <t>100%</t>
  </si>
  <si>
    <t>The entries that appear on the completed CMRT Smelter List tab are the result of Assent's Smelter Validation Process. The list only displays those facilities that are verified to be legitimate smelters or refiners of 3TGs, and have been reported by at least one of your suppliers.</t>
  </si>
  <si>
    <t>The entries that appear on the completed CMRT Smelter List tab are the result of Assent's Smelter Validation Process. The list only displays those facilities that are verified to be legitimate smelters or refiners of 3TGs, and have been reported by at lea</t>
  </si>
  <si>
    <t>Our "AT&amp;S Supplier Code of Conduct" requests all supplier to act in compliance with law (also foreign law).</t>
  </si>
  <si>
    <t>https://ats.net/en/sustainability/</t>
  </si>
  <si>
    <t>Brazil</t>
  </si>
  <si>
    <t>Australia, Brazil, China, France, Madagascar,  Mozambique, Nigeria, Recycled/Scrap, Sierra Leone, Spain, Thailand</t>
  </si>
  <si>
    <t>Argentina, Australia, Austria, Belgium, Brazil, Burundi, Cambodia, Canada, Chile, China, Colombia, Congo, Democratic Republic of Congo, Ecuador, Ethiopia, France, Germany, Guyana, Hungary, India, Japan, Kazakhstan, Korea, Luxembourg, Madagascar, Malaysia, Mongolia, Mozambique, Myanmar, Namibia, Niger, Nigeria, Peru, Portugal, Recycled/Scrap, Rwanda, Sierra Leone, Spain, Taiwan</t>
  </si>
  <si>
    <t>Australia, Brazil, Canada, China, El Salvador, Estonia, Ethiopia, France, Germany, Hong Kong, India, Indonesia, Ireland, Israel, Japan, Korea, Madagascar, Mexico, Mozambique, Niger, Nigeria, Recycled/Scrap, Russian Federation, Sierra Leone, Singapore, Spain, Thailand, United Kingdom, United States</t>
  </si>
  <si>
    <t>China</t>
  </si>
  <si>
    <t>Australia, Brazil, China, Ethiopia, France, Madagascar, Mozambique, Niger, Nigeria, Recycled/Scrap, Sierra Leone</t>
  </si>
  <si>
    <t>Angola, Argentina, Australia, Austria, Brazil, Burundi, Cambodia, Chile, China, Colombia, Congo, Democratic Republic of Congo, Ecuador, Ethiopia, France, Germany, Guyana, Hungary, Japan, Kazakhstan, Korea, Luxembourg, Madagascar, Malaysia, Mongolia, Myanmar, Niger, Nigeria, Portugal, Recycled/Scrap, Rwanda, Sierra Leone, South Sudan, Spain, Sudan, Tanzania, Zambia</t>
  </si>
  <si>
    <t>Australia, Brazil, Burundi, China, Congo, Democratic Republic of Congo, Ethiopia, France, Madagascar, Mozambique, Niger, Nigeria, Rwanda, Sierra Leone, Spain</t>
  </si>
  <si>
    <t>Argentina, Australia, Austria, Belgium, Brazil, Cambodia, Canada, Chile, China, Colombia, Ecuador, Estonia, Ethiopia, France, Germany, Guyana, Hungary, India, Indonesia, Ireland, Israel, Japan, Kazakhstan, Korea, Luxembourg, Madagascar, Malaysia, Mongolia, Myanmar, Namibia, Niger, Nigeria, Peru, Portugal, Recycled/Scrap, Russian Federation, Sierra Leone, Singapore, Spain, Taiwan, Thailand, United Kingdom, United States</t>
  </si>
  <si>
    <t>Argentina, Australia, Austria, Belgium, Brazil, Cambodia, Canada, Chile, China, Colombia, Ecuador, Ethiopia, France, Germany, Guyana, Hungary, India, Indonesia, Japan, Kazakhstan, Korea, Luxembourg, Madagascar, Malaysia, Mongolia, Myanmar, Namibia, Niger, Nigeria, Peru, Portugal, Recycled/Scrap, Sierra Leone, Spain, Taiwan</t>
  </si>
  <si>
    <t>Argentina, Australia, Austria, Belgium, Brazil, Cambodia, Canada, Chile, China, Colombia, Democratic Republic of Congo, Ecuador, Ethiopia, France, Germany, Guyana, Hungary, India, Japan, Kazakhstan, Korea, Luxembourg, Madagascar, Malaysia, Mongolia, Myanmar, Namibia, Niger, Nigeria, Peru, Portugal, Recycled/Scrap, Rwanda, Sierra Leone, Spain, Taiwan, United States</t>
  </si>
  <si>
    <t>Angola, Argentina, Australia, Austria, Brazil, Burundi, Cambodia, Chile, China, Colombia, Congo, Democratic Republic of Congo, Ecuador, Ethiopia, France, Guyana, Hungary, Japan, Kazakhstan, Korea, Luxembourg, Madagascar, Malaysia, Mongolia, Myanmar, Niger, Nigeria, Portugal, Recycled/Scrap, Rwanda, Sierra Leone, South Sudan, Spain, Sudan, Tanzania, Thailand, Zambia</t>
  </si>
  <si>
    <t>Angola, Argentina, Australia, Austria, Brazil, Burundi, Cambodia, Canada, Chile, China, Colombia, Congo, Democratic Republic of Congo, Ecuador, Estonia, Ethiopia, France, Germany, Guyana, Hungary, India, Indonesia, Ireland, Israel, Japan, Kazakhstan, Korea, Luxembourg, Madagascar, Malaysia, Mongolia, Mozambique, Myanmar, Niger, Nigeria, Portugal, Recycled/Scrap, Russian Federation, Rwanda, Sierra Leone, Singapore, South Sudan, Spain, Sudan, Tanzania, Thailand, United Kingdom, United States, Zambia</t>
  </si>
  <si>
    <t>Australia, Brazil, China, Ethiopia, France, India, Indonesia, Madagascar, Niger, Nigeria, Peru, Recycled/Scrap, Russian Federation, Sierra Leone, Thailand, United States</t>
  </si>
  <si>
    <t/>
  </si>
  <si>
    <t>Brazil, China, Ethiopia, Niger, Nigeria, Recycled/Scrap</t>
  </si>
  <si>
    <t>Argentina, Australia, Austria, Belgium, Brazil, Cambodia, Canada, Chile, China, Colombia, Democratic Republic of Congo, Ecuador, Ethiopia, France, Germany, Guyana, Hungary, India, Japan, Kazakhstan, Korea, Luxembourg, Madagascar, Malaysia, Mongolia, Myanmar, Namibia, Niger, Nigeria, Peru, Portugal, Recycled/Scrap, Sierra Leone, Spain, Taiwan</t>
  </si>
  <si>
    <t>Australia, Brazil, China, Ethiopia, France, Madagascar, Niger, Nigeria, Recycled/Scrap, Sierra Leone</t>
  </si>
  <si>
    <t>Angola, Argentina, Australia, Austria, Brazil, Burundi, Cambodia, Canada, Chile, China, Colombia, Congo, Democratic Republic of Congo, Ecuador, Estonia, Ethiopia, France, Germany, Guyana, Hungary, India, Indonesia, Ireland, Israel, Japan, Kazakhstan, Korea, Luxembourg, Madagascar, Malaysia, Mexico, Mongolia, Mozambique, Myanmar, Niger, Nigeria, Portugal, Recycled/Scrap, Russian Federation, Rwanda, Sierra Leone, Singapore, South Sudan, Spain, Sudan, Tanzania, Thailand, United Kingdom, United States, Zambia</t>
  </si>
  <si>
    <t>Colombia</t>
  </si>
  <si>
    <t>Recycled/Scrap</t>
  </si>
  <si>
    <t>Estonia</t>
  </si>
  <si>
    <t>Argentina, Australia, Austria, Belarus, Belgium, Brazil, Burundi, Cambodia, Canada, Chile, China, Colombia, Congo, Democratic Republic of Congo, Ecuador, El Salvador, Estonia, Ethiopia, France, Germany, Guyana, Hong Kong, Hungary, India, Indonesia, Ireland, Israel, Japan, Kazakhstan, Korea, Luxembourg, Madagascar, Malaysia, Mexico, Mongolia, Mozambique, Myanmar, Namibia, Niger, Nigeria, Peru, Portugal, Recycled/Scrap, Russian Federation, Rwanda, Sierra Leone, Singapore, Spain, Taiwan, Thailand, United Kingdom, United States</t>
  </si>
  <si>
    <t>Germany</t>
  </si>
  <si>
    <t>Argentina, Australia, Austria, Belgium, Brazil, Burundi, Cambodia, Canada, Chile, China, Colombia, Congo, Democratic Republic of Congo, Ecuador, Estonia, Ethiopia, France, Germany, Guyana, Hungary, India, Indonesia, Ireland, Israel, Japan, Kazakhstan, Korea, Luxembourg, Madagascar, Malaysia, Mexico, Mongolia, Mozambique, Myanmar, Namibia, Niger, Nigeria, Portugal, Recycled/Scrap, Russian Federation, Rwanda, Sierra Leone, Singapore, Spain, Thailand, United Kingdom, United States, Zimbabwe</t>
  </si>
  <si>
    <t>Angola, Argentina, Australia, Austria, Brazil, Burundi, Cambodia, Canada, Chile, China, Colombia, Congo, Democratic Republic of Congo, Ecuador, Estonia, Ethiopia, France, Germany, Guyana, Hungary, India, Indonesia, Ireland, Israel, Japan, Kazakhstan, Korea, Luxembourg, Madagascar, Malaysia, Mexico, Mongolia, Mozambique, Myanmar, Namibia, Niger, Nigeria, Peru, Portugal, Recycled/Scrap, Russian Federation, Rwanda, Sierra Leone, Singapore, South Sudan, Spain, Sudan, Tanzania, Thailand, Uganda, United Kingdom, United States, Zambia, Zimbabwe</t>
  </si>
  <si>
    <t>India</t>
  </si>
  <si>
    <t>Argentina, Australia, Austria, Belarus, Belgium, Brazil, Cambodia, Canada, Chile, China, Colombia, Ecuador, El Salvador, Estonia, Ethiopia, France, Germany, Guyana, Hong Kong, Hungary, India, Indonesia, Ireland, Israel, Japan, Jersey, Kazakhstan, Korea, Luxembourg, Madagascar, Malaysia, Mexico, Mongolia, Mozambique, Myanmar, Namibia, Niger, Nigeria, Peru, Portugal, Recycled/Scrap, Russian Federation, Sierra Leone, Singapore, South Africa, Spain, Taiwan, Thailand, United Kingdom, United States</t>
  </si>
  <si>
    <t>Japan</t>
  </si>
  <si>
    <t>Australia, Brazil, Burundi, Canada, China, Congo, Democratic Republic of Congo, Estonia, Ethiopia, France, Germany, India, Indonesia, Ireland, Israel, Japan, Madagascar, Mexico, Mozambique, Namibia, Niger, Nigeria, Panama, Recycled/Scrap, Russian Federation, Rwanda, Sierra Leone, Singapore, Spain, Thailand, United Kingdom, United States, Zimbabwe</t>
  </si>
  <si>
    <t>Angola, Argentina, Australia, Austria, Belarus, Belgium, Brazil, Burundi, Cambodia, Canada, Chile, China, Colombia, Congo, Democratic Republic of Congo, Djibouti, Ecuador, Egypt, El Salvador, Estonia, Ethiopia, France, Germany, Guyana, Hong Kong, Hungary, India, Indonesia, Ireland, Israel, Japan, Kazakhstan, Korea, Luxembourg, Madagascar, Malaysia, Mexico, Mongolia, Mozambique, Myanmar, Niger, Nigeria, Portugal, Recycled/Scrap, Russian Federation, Rwanda, Sierra Leone, Singapore, South Sudan, Spain, Sudan, Tanzania, Thailand, United Kingdom, United States</t>
  </si>
  <si>
    <t>Australia, Belarus, Brazil, Burundi, Canada, Chile, China, Democratic Republic of Congo, El Salvador, Estonia, Ethiopia, France, Germany, Hong Kong, India, Indonesia, Ireland, Israel, Japan, Korea, Malaysia, Mexico, Mozambique, Niger, Nigeria, Recycled/Scrap, Russian Federation, Rwanda, Singapore, Thailand, United Kingdom, United States</t>
  </si>
  <si>
    <t>Angola, Argentina, Austria, Brazil, Burundi, Cambodia, Canada, Chile, China, Colombia, Ecuador, Estonia, France, Germany, Guyana, Hong Kong, Hungary, India, Indonesia, Ireland, Israel, Japan, Kazakhstan, Korea, Luxembourg, Malaysia, Mongolia, Myanmar, Portugal, Recycled/Scrap, Russian Federation, Rwanda, Singapore, South Sudan, Sudan, Tanzania, Thailand, United Kingdom, United States, Zambia</t>
  </si>
  <si>
    <t>Kazakhstan</t>
  </si>
  <si>
    <t>Angola, Argentina, Australia, Austria, Belarus, Brazil, Burundi, Cambodia, Canada, Chile, China, Colombia, Congo, Democratic Republic of Congo, Ecuador, Estonia, Ethiopia, France, Germany, Guyana, Hungary, India, Indonesia, Ireland, Israel, Japan, Kazakhstan, Korea, Luxembourg, Madagascar, Malaysia, Mexico, Mongolia, Mozambique, Myanmar, Niger, Nigeria, Portugal, Recycled/Scrap, Russian Federation, Rwanda, Sierra Leone, Singapore, South Sudan, Spain, Sudan, Tanzania, Thailand, United Kingdom, United States, Zambia, Zimbabwe</t>
  </si>
  <si>
    <t>Mexico</t>
  </si>
  <si>
    <t>Angola, Argentina, Australia, Austria, Brazil, Burundi, Cambodia, Canada, Chile, China, Colombia, Congo, Democratic Republic of Congo, Ecuador, Estonia, Ethiopia, France, Germany, Guyana, Hungary, India, Indonesia, Ireland, Israel, Japan, Kazakhstan, Korea, Luxembourg, Madagascar, Malaysia, Mali, Mexico, Mongolia, Mozambique, Myanmar, Niger, Nigeria, Portugal, Recycled/Scrap, Russian Federation, Rwanda, Sierra Leone, Singapore, South Sudan, Spain, Sudan, Tanzania, Thailand, United Kingdom, United States, Zambia</t>
  </si>
  <si>
    <t>Brazil, Liechtenstein</t>
  </si>
  <si>
    <t>Thailand</t>
  </si>
  <si>
    <t>Angola, Argentina, Australia, Austria, Belarus, Brazil, Burundi, Cambodia, Canada, Chile, China, Colombia, Congo, Democratic Republic of Congo, Ecuador, El Salvador, Estonia, Ethiopia, France, Germany, Guyana, Hong Kong, Hungary, India, Indonesia, Ireland, Israel, Japan, Kazakhstan, Korea, Luxembourg, Madagascar, Malaysia, Mexico, Mongolia, Mozambique, Myanmar, Namibia, Niger, Nigeria, Portugal, Recycled/Scrap, Russian Federation, Rwanda, Sierra Leone, Singapore, South Sudan, Spain, Sudan, Tanzania, Thailand, United Kingdom, United States, Zambia, Zimbabwe</t>
  </si>
  <si>
    <t>United States Of America</t>
  </si>
  <si>
    <t>Australia, Belarus, Brazil, Burundi, Canada, China, El Salvador, Eritrea, Estonia, Ethiopia, France, Germany, Hong Kong, India, Indonesia, Ireland, Israel, Japan, Korea, Madagascar, Mexico, Mozambique, Niger, Nigeria, Recycled/Scrap, Russian Federation, Rwanda, Sierra Leone, Singapore, Spain, Thailand, United Kingdom, United States</t>
  </si>
  <si>
    <t>Argentina, Australia, Austria, Belgium, Brazil, Burundi, Cambodia, Canada, Chile, China, Colombia, Ecuador, Egypt, Estonia, Ethiopia, France, Germany, Guyana, Hong Kong, Hungary, India, Indonesia, Ireland, Israel, Japan, Kazakhstan, Korea, Luxembourg, Madagascar, Malaysia, Mexico, Mongolia, Mozambique, Myanmar, Namibia, Netherlands, Niger, Nigeria, Peru, Portugal, Recycled/Scrap, Russian Federation, Rwanda, Sierra Leone, Singapore, Spain, Switzerland, Taiwan, Thailand, United Kingdom, United States</t>
  </si>
  <si>
    <t>Angola, Argentina, Australia, Austria, Brazil, Burundi, Cambodia, Canada, Chile, China, Colombia, Congo, Democratic Republic of Congo, Ecuador, Estonia, Ethiopia, France, Germany, Guyana, Hungary, India, Indonesia, Ireland, Israel, Japan, Kazakhstan, Korea, Luxembourg, Madagascar, Malaysia, Mexico, Mongolia, Mozambique, Myanmar, Niger, Nigeria, Peru, Portugal, Recycled/Scrap, Russian Federation, Rwanda, Sierra Leone, Singapore, South Sudan, Spain, Sudan, Switzerland, Tanzania, Thailand, United Kingdom, United States, Zambia</t>
  </si>
  <si>
    <t>Australia, Brazil, Burundi, Canada, China, Congo, Democratic Republic of Congo, Eritrea, Ethiopia, France, Germany, India, Indonesia, Ireland, Japan, Madagascar, Mexico, Mozambique, Namibia, Niger, Nigeria, Recycled/Scrap, Russian Federation, Rwanda, Sierra Leone, Spain, Thailand, United Kingdom, United States, Zimbabwe</t>
  </si>
  <si>
    <t>Due diligence results pending</t>
  </si>
  <si>
    <t>Congo, Democratic Republic Of The</t>
  </si>
  <si>
    <t>Argentina, Australia, Austria, Brazil, Canada, Chile, China, Germany, India, Indonesia, Japan, Malaysia, Niger, Nigeria, Peru, Recycled/Scrap, Spain, Thailand, United Kingdom, United States</t>
  </si>
  <si>
    <t>Argentina, Australia, Austria, Belgium, Brazil, Cambodia, Canada, Chile, China, Colombia, Ecuador, Egypt, Eritrea, Estonia, Ethiopia, France, Germany, Guyana, Hungary, India, Indonesia, Ireland, Israel, Japan, Jersey, Kazakhstan, Korea, Luxembourg, Madagascar, Malaysia, Mongolia, Myanmar, Namibia, Netherlands, Niger, Nigeria, Peru, Portugal, Recycled/Scrap, Russian Federation, Sierra Leone, Singapore, Slovakia, Spain, Sweden, Switzerland, Taiwan, Thailand, United Kingdom, United States, Viet Nam</t>
  </si>
  <si>
    <t>Argentina, Austria, Belgium, Brazil, Canada, Chile, China, Eritrea, Hungary, India, Japan, Korea, Luxembourg, Malaysia, Mongolia, Myanmar, Peru, Portugal, Recycled/Scrap, United States</t>
  </si>
  <si>
    <t>Andorra, Australia, Brazil, Chile, China, Germany, India, Japan, Netherlands, Peru, Philippines, Recycled/Scrap, Thailand, United States</t>
  </si>
  <si>
    <t>Angola, Argentina, Australia, Austria, Belgium, Brazil, Burundi, Cambodia, Canada, Chile, China, Colombia, Congo, Democratic Republic of Congo, Ecuador, Egypt, Estonia, France, Germany, Guyana, Hungary, India, Indonesia, Ireland, Israel, Japan, Kazakhstan, Korea, Luxembourg, Malaysia, Mongolia, Morocco, Myanmar, Namibia, Netherlands, Niger, Nigeria, Peru, Poland, Portugal, Recycled/Scrap, Russian Federation, Rwanda, Singapore, Slovakia, South Sudan, Spain, Sudan, Suriname, Switzerland, Taiwan, Tanzania, Thailand, Uganda, United Kingdom, United States, Viet Nam, Zambia</t>
  </si>
  <si>
    <t>Taiwan, Province Of China</t>
  </si>
  <si>
    <t>Argentina, Australia, Brazil, Canada, China, Germany, Indonesia, Ireland, Japan, Malaysia, Mongolia, Myanmar, Niger, Nigeria, Peru, Portugal, Recycled/Scrap, Russian Federation, Taiwan, Thailand, United Kingdom, United States, Viet Nam</t>
  </si>
  <si>
    <t>Spain</t>
  </si>
  <si>
    <t>Argentina, Australia, Austria, Belgium, Brazil, Canada, Chile, China, Egypt, Estonia, France, Germany, Hungary, India, Indonesia, Ireland, Israel, Japan, Korea, Luxembourg, Malaysia, Mongolia, Myanmar, Netherlands, Niger, Nigeria, Peru, Portugal, Recycled/Scrap, Singapore, Slovakia, Spain, Switzerland, Thailand, United Kingdom, United States</t>
  </si>
  <si>
    <t>Rwanda</t>
  </si>
  <si>
    <t>Andorra, Brazil, Burundi, Democratic Republic of Congo, Indonesia, Rwanda, Thailand</t>
  </si>
  <si>
    <t>Poland</t>
  </si>
  <si>
    <t>Australia, Bolivia (Plurinational State of), Brazil, China, Germany, Indonesia, Ireland, Kazakhstan, Malaysia, Mongolia, Myanmar, Niger, Nigeria, Peru, Poland, Portugal, Recycled/Scrap, Russian Federation, Thailand, United Kingdom</t>
  </si>
  <si>
    <t>Philippines</t>
  </si>
  <si>
    <t>Argentina, Austria, Belgium, Brazil, Canada, Chile, China, Germany, Hungary, India, Japan, Korea, Luxembourg, Malaysia, Mongolia, Myanmar, Peru, Philippines, Recycled/Scrap, Thailand</t>
  </si>
  <si>
    <t>Peru</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</si>
  <si>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Sierra Leone, Singapore, Slovakia, Spain, Suriname, Switzerland, Taiwan, Thailand, United Kingdom, United States, Viet Nam, Zimbabwe</t>
  </si>
  <si>
    <t>Argentina, Australia, Austria, Belgium, Brazil, Canada, Chile, China, Egypt, Estonia, France, Germany, Guinea, Hungary, India, Indonesia, Ireland, Israel, Japan, Korea, Luxembourg, Malaysia, Mexico, Morocco, Netherlands, Niger, Nigeria, Panama, Papua New Guinea, Peru, Philippines, Poland, Portugal, Recycled/Scrap, Russian Federation, Singapore, Slovakia, Spain, Switzerland, Thailand, United Kingdom, United States</t>
  </si>
  <si>
    <t>Argentina, Austria, Belgium, Brazil, Canada, Chile, Germany, Hungary, India, Japan, Korea, Luxembourg, Malaysia, Peru, Portugal, Recycled/Scrap</t>
  </si>
  <si>
    <t>Indonesia</t>
  </si>
  <si>
    <t>Argentina, Australia, Austria, Belgium, Brazil, Cambodia, Canada, Chile, China, Colombia, Ecuador, Ethiopia, Germany, Guyana, Hungary, India, Indonesia, Japan, Kazakhstan, Korea, Luxembourg, Malaysia, Mongolia, Myanmar, Namibia, Peru, Portugal, Recycled/Scrap, Russian Federation, Spain, Taiwan, United Kingdom, Viet Nam</t>
  </si>
  <si>
    <t>Argentina, Australia, Austria, Belgium, Brazil, Cambodia, Canada, Chile, China, Colombia, Ecuador, Estonia, Ethiopia, Germany, Guyana, Hungary, India, Indonesia, Japan, Kazakhstan, Korea, Luxembourg, Malaysia, Mongolia, Myanmar, Namibia, Peru, Portugal, Recycled/Scrap, Russian Federation, Spain, Taiwan, United Kingdom, Viet Nam</t>
  </si>
  <si>
    <t>Argentina, Australia, Austria, Belgium, Brazil, Cambodia, Canada, Chile, China, Colombia, Ecuador, Ethiopia, France, Germany, Guyana, Hungary, India, Indonesia, Japan, Kazakhstan, Korea, Luxembourg, Madagascar, Malaysia, Mexico, Mongolia, Myanmar, Namibia, Nigeria, Peru, Portugal, Recycled/Scrap, Russian Federation, Sierra Leone, Spain, Switzerland, Taiwan, Thailand, United Kingdom, United States, Viet Nam</t>
  </si>
  <si>
    <t>Australia, Bolivia (Plurinational State of), Brazil, China, Germany, India, Indonesia, Malaysia, Mongolia, Myanmar, Peru, Russian Federation, Spain, Viet Nam</t>
  </si>
  <si>
    <t>Australia, Brazil, China, Indonesia, Malaysia, Mongolia, Myanmar, Peru, Spain, United Kingdom</t>
  </si>
  <si>
    <t>Argentina, Australia, Austria, Belgium, Brazil, Cambodia, Canada, Chile, China, Colombia, Djibouti, Ecuador, Egypt, Estonia, Ethiopia, France, Germany, Guyana, Hungary, India, Indonesia, Ireland, Israel, Japan, Kazakhstan, Korea, Luxembourg, Madagascar, Malaysia, Mongolia, Myanmar, Namibia, Niger, Nigeria, Peru, Portugal, Russian Federation, Sierra Leone, Spain, Taiwan, Thailand, United Kingdom, Viet Nam</t>
  </si>
  <si>
    <t>Australia, Brazil, Chile, China, India, Indonesia, Japan, Kazakhstan, Korea, Peru, Recycled/Scrap, Singapore, South Africa</t>
  </si>
  <si>
    <t>Argentina, Australia, Austria, Belgium, Brazil, Cambodia, Canada, Chile, China, Colombia, Ecuador, Ethiopia, Germany, Guyana, Hungary, India, Indonesia, Japan, Kazakhstan, Korea, Luxembourg, Malaysia, Mongolia, Myanmar, Namibia, Niger, Peru, Portugal, Recycled/Scrap, Russian Federation, Spain, United Kingdom, Viet Nam</t>
  </si>
  <si>
    <t>Australia, Brazil, China, Germany, India, Indonesia, Malaysia, Mongolia, Myanmar, Peru, Russian Federation, Spain, United Kingdom, Viet Nam</t>
  </si>
  <si>
    <t>Australia, Brazil, China, India, Indonesia, Malaysia, Mongolia, Myanmar, Peru, Russian Federation, Spain, United Kingdom, Viet Nam</t>
  </si>
  <si>
    <t>Argentina, Australia, Bolivia (Plurinational State of), Brazil, Canada, China, Indonesia, Japan, Malaysia, Mexico, Mongolia, Myanmar, Niger, Nigeria, Peru, Portugal, Recycled/Scrap, Russian Federation, Switzerland, Thailand, United States</t>
  </si>
  <si>
    <t>Argentina, Australia, Brazil, China, Germany, Indonesia, Ireland, Korea, Malaysia, Mongolia, Myanmar, Niger, Nigeria, Peru, Portugal, Recycled/Scrap, Russian Federation, Thailand, United Kingdom</t>
  </si>
  <si>
    <t>Argentina, Australia, Austria, Belgium, Bolivia (Plurinational State of), Brazil, Cambodia, Canada, Chile, China, Colombia, Djibouti, Ecuador, Egypt, Estonia, Ethiopia, France, Germany, Guyana, Hungary, India, Indonesia, Ireland, Israel, Japan, Kazakhstan, Korea, Luxembourg, Madagascar, Malaysia, Mongolia, Myanmar, Namibia, Netherlands, Nigeria, Peru, Portugal, Recycled/Scrap, Russian Federation, Sierra Leone, Singapore, Spain, Suriname, Switzerland, Taiwan, Thailand, United Kingdom, United States, Viet Nam, Zimbabwe</t>
  </si>
  <si>
    <t>Australia, Brazil, China, Colombia, France, Indonesia, Ireland, Korea, Malaysia, Myanmar, Niger, Nigeria, Peru, Portugal, Recycled/Scrap, Russian Federation, Spain, Thailand, United Kingdom</t>
  </si>
  <si>
    <t>Australia, Bolivia (Plurinational State of), Brazil, Canada, China, Germany, Indonesia, Ireland, Japan, Malaysia, Mongolia, Myanmar, Niger, Nigeria, Peru, Portugal, Recycled/Scrap, Russian Federation, Thailand, United Kingdom, United States</t>
  </si>
  <si>
    <t>Argentina, Australia, Austria, Belgium, Brazil, Canada, Chile, China, Colombia, Egypt, Estonia, France, Germany, Hungary, India, Indonesia, Ireland, Israel, Japan, Korea, Luxembourg, Malaysia, Mongolia, Myanmar, Netherlands, Niger, Nigeria, Peru, Portugal, Recycled/Scrap, Russian Federation, Singapore, Slovakia, Spain, Switzerland, Thailand, United Kingdom, United States</t>
  </si>
  <si>
    <t>Malaysia</t>
  </si>
  <si>
    <t>Due Diligence Results pending</t>
  </si>
  <si>
    <t>Australia, Bolivia (Plurinational State of), Brazil, China, Indonesia, Malaysia, Mongolia, Myanmar, Peru, Recycled/Scrap, Russian Federation, Singapore, Spain, United Kingdom, Viet Nam</t>
  </si>
  <si>
    <t>Australia, Belgium, Bolivia (Plurinational State of), Brazil, Canada, Chile, China, Colombia, Ethiopia, Germany, Hong Kong, Indonesia, Ireland, Japan, Malaysia, Mongolia, Myanmar, Niger, Nigeria, Peru, Recycled/Scrap, United Kingdom, United States</t>
  </si>
  <si>
    <t>Australia, Brazil, China, Colombia, Ethiopia, France, Indonesia, Ireland, Madagascar, Malaysia, Mongolia, Myanmar, Niger, Nigeria, Peru, Portugal, Recycled/Scrap, Russian Federation, Sierra Leone, Spain, Taiwan, Thailand, United Kingdom, United States</t>
  </si>
  <si>
    <t>Argentina, Australia, Austria, Belgium, Brazil, Burundi, Canada, Chile, China, Estonia, France, Germany, Hungary, India, Indonesia, Ireland, Israel, Japan, Niger, Nigeria, Recycled/Scrap, Rwanda, United States</t>
  </si>
  <si>
    <t>Brazil, Democratic Republic of Congo, Myanmar, Nigeria, Recycled/Scrap, Thailand</t>
  </si>
  <si>
    <t>Brazil, Recycled/Scrap, Taiwan</t>
  </si>
  <si>
    <t>Angola, Argentina, Australia, Austria, Belgium, Brazil, Burundi, Cambodia, Canada, Central African Republic, Chile, China, Colombia, Djibouti, Ecuador, Egypt, Germany, Guyana, Japan, Kazakhstan, Korea, Luxembourg, Malaysia, Mongolia, Myanmar, Niger, Nigeria, Portugal, Recycled/Scrap, Rwanda, Spain, Thailand</t>
  </si>
  <si>
    <t>Australia, Brazil, Burundi, China, Colombia, Germany, Indonesia, Malaysia, Mongolia, Myanmar, Niger, Nigeria, Peru, Recycled/Scrap, Spain, Thailand, United Kingdom</t>
  </si>
  <si>
    <t>Australia, Brazil, China, Colombia, Indonesia, Recycled/Scrap, Thailand</t>
  </si>
  <si>
    <t>Bolivia (Plurinational State Of)</t>
  </si>
  <si>
    <t>Australia, Bolivia (Plurinational State of), Brazil, China, Indonesia, Malaysia, Myanmar, Namibia, Peru, Portugal, Recycled/Scrap, Spain,  Viet Nam</t>
  </si>
  <si>
    <t>Australia, Bolivia (Plurinational State of), Brazil, China, Indonesia, Malaysia, Mongolia, Myanmar, Namibia, Peru, Portugal, Recycled/Scrap, Spain, Viet Nam</t>
  </si>
  <si>
    <t>Belgium</t>
  </si>
  <si>
    <t>Argentina, Australia, Austria, Belgium, Brazil, Cambodia, Canada, Chile, China, Colombia, Democratic Republic of Congo, Ecuador, Egypt, Estonia, Ethiopia, France, Germany, Guyana, Hungary, India, Indonesia, Ireland, Israel, Japan, Kazakhstan, Korea, Luxembourg, Malaysia, Mongolia, Myanmar, Namibia, Netherlands, Niger, Nigeria, Peru, Portugal, Recycled/Scrap, Russian Federation, Singapore, Slovakia, Spain, Switzerland, Taiwan, Thailand, United Kingdom, United States, Viet Nam</t>
  </si>
  <si>
    <t>Australia</t>
  </si>
  <si>
    <t>Newburn</t>
  </si>
  <si>
    <t>Argentina, Australia, Austria, Belgium, Bolivia (Plurinational State of), Brazil, Cambodia, Canada, Chile, China, Colombia, Ecuador, Guinea, Hong Kong, Japan, Korea, Papua New Guinea, Peru, Recycled/Scrap, Russian Federation, Switzerland, United States</t>
  </si>
  <si>
    <t>Argentina, Austria, Belgium, Brazil, Cambodia, Canada, Chile, China, Colombia, Ecuador, Germany, Guyana, Hungary, India, Japan, Kazakhstan, Korea, Luxembourg, Malaysia, Mongolia, Namibia, Peru, Portugal, Recycled/Scrap</t>
  </si>
  <si>
    <t>Andorra, Australia, Bolivia (Plurinational State of), Brazil, Canada, China, Japan, Recycled/Scrap, Singapore, South Africa, Switzerland, Tanzania, Uzbekistan</t>
  </si>
  <si>
    <t>Canada</t>
  </si>
  <si>
    <t>Argentina, Austria, Belgium, Brazil, Cambodia, Canada, Chile, China, Colombia, Ecuador, Germany, Guyana, Hungary, India, Japan, Kazakhstan, Korea, Luxembourg, Malaysia, Mexico, Namibia, Peru, Recycled/Scrap, Suriname, Switzerland, United States</t>
  </si>
  <si>
    <t>Australia, Canada, China, Italy, Japan, Panama, Peru, Recycled/Scrap, Russian Federation, United States</t>
  </si>
  <si>
    <t>Andorra, Argentina, Australia, Bolivia (Plurinational State of), Brazil, Canada, Chile, China, Congo, Democratic Republic of Congo, Germany, India, Indonesia, Japan, Korea, Mexico, Peru, Portugal, Recycled/Scrap, Spain, Switzerland, United States, Zambia</t>
  </si>
  <si>
    <t>Chile</t>
  </si>
  <si>
    <t>Brazil, Canada, Chile, Ghana, Guinea, Guyana, India, Peru, Recycled/Scrap</t>
  </si>
  <si>
    <t>Albania, Argentina, Australia, Austria, Belgium, Brazil, Cambodia, Canada, Chile, China, Ecuador, Egypt, Estonia, France, Germany, Guyana, Hungary, India, Japan, Peru, Recycled/Scrap, Rwanda, South Africa, Spain, United States</t>
  </si>
  <si>
    <t>Argentina, Austria, Belgium, Brazil, Cambodia, Canada, Chile, China, Colombia, Ecuador, Germany, Guyana, Hungary, India, Indonesia, Japan, Kazakhstan, Korea, Luxembourg, Malaysia, Mexico, Mongolia, Myanmar, Namibia, Peru, Recycled/Scrap</t>
  </si>
  <si>
    <t>Argentina, Australia, Austria, Brazil, Cambodia, Chile, China, Colombia, Democratic Republic of Congo, Ecuador, Guyana, Hungary, India, Indonesia, Japan, Kazakhstan, Korea, Luxembourg, Malaysia, Mongolia, Peru, Recycled/Scrap, United States</t>
  </si>
  <si>
    <t>Argentina, Australia, Austria, Belgium, Brazil, Cambodia, Canada, Chile, China, Colombia, Ecuador, Egypt, Estonia, France, Germany, Guyana, Hungary, India, Indonesia, Ireland, Korea, Mexico, Recycled/Scrap, Russian Federation, Switzerland</t>
  </si>
  <si>
    <t>Andorra, Argentina, Armenia, Australia, Austria, Azerbaijan, Belarus, Belgium, Brazil, Cambodia, Canada, Chile, China, Colombia, Ecuador, Germany, Guyana, Hungary, India, Indonesia, Japan, Kazakhstan, Korea, Luxembourg, Malaysia, Mexico, Mongolia, Namibia, Niger, Nigeria, Peru, Portugal, Recycled/Scrap, Russian Federation, Singapore, South Africa, Switzerland, United Kingdom, United States</t>
  </si>
  <si>
    <t>Kwai Chung</t>
  </si>
  <si>
    <t>Argentina, Australia, Austria, Brazil, Cambodia, Canada, Chile, China, Colombia, Congo, Democratic Republic of Congo, Ecuador, Guyana, Hong Kong, Hungary, India, Indonesia, Japan, Kazakhstan, Korea, Luxembourg, Malaysia, Mongolia, Peru, Recycled/Scrap, Singapore, South Africa, Switzerland, United States</t>
  </si>
  <si>
    <t>Argentina, Austria, Belgium, Brazil, Cambodia, Canada, Chile, China, Colombia, Ecuador, Germany, Guyana, Hungary, India, Indonesia, Japan, Kazakhstan, Korea, Luxembourg, Malaysia, Mongolia, Namibia, Peru, Recycled/Scrap, Spain, United States</t>
  </si>
  <si>
    <t>Hong Kong</t>
  </si>
  <si>
    <t>Australia, Austria, Brazil, Canada, Chile, China, France, Germany, Hong Kong, Indonesia, Japan, Malaysia, Mexico, Mongolia, Mozambique, Peru, Philippines, Recycled/Scrap, Singapore, South Africa, Switzerland, Taiwan, Thailand, United States, Viet Nam</t>
  </si>
  <si>
    <t>Czechia</t>
  </si>
  <si>
    <t>Argentina, Australia, Austria, Belgium, Brazil, Cambodia, Canada, Chile, China, Colombia, Ecuador, Egypt, Estonia, France, Germany, Guyana, Hungary, India, Indonesia, Ireland, Israel, Italy, Japan, Luxembourg, Malaysia, Netherlands, New Zealand, Peru, Portugal, Recycled/Scrap, Singapore, Slovakia, Spain, Sweden, Switzerland, Thailand, United Kingdom, United States</t>
  </si>
  <si>
    <t>Australia, Bolivia (Plurinational State of), Canada, Chile, China, France, Germany, Hong Kong, India, Ireland, Japan, Malaysia, Peru, Recycled/Scrap, Saudi Arabia, Singapore, South Africa, Switzerland, Turkey, United Arab Emirates, United States</t>
  </si>
  <si>
    <t>Australia, Austria, Brazil, Canada, China, Germany, Hong Kong, India, Indonesia, Japan, Malaysia, Mexico, Mongolia, Mozambique, Niger, Nigeria, Panama, Peru, Philippines, Portugal, Recycled/Scrap, Sierra Leone, South Africa, Spain, Thailand</t>
  </si>
  <si>
    <t>Andorra, Benin, Bolivia (Plurinational State of), Burkina Faso, Canada, Chile, Colombia, Ecuador, Germany, Ghana, Guatemala, Guinea, Guyana, Honduras, Mali, Nicaragua, Panama, Peru, Recycled/Scrap, Russian Federation, Senegal, Switzerland, United States</t>
  </si>
  <si>
    <t>Australia, Austria, Brazil, Canada, China, Democratic Republic of Congo, Germany, Hong Kong, Indonesia, Italy, Jersey, Malaysia, Mexico, Mongolia, Mozambique, Niger, Nigeria, Philippines, Recycled/Scrap, Singapore, South Africa, Turkey, United States</t>
  </si>
  <si>
    <t>Andorra, Australia, Brazil, Canada, Chile, China, Finland, Germany, Indonesia, Ireland, Japan, Mexico, Peru, Recycled/Scrap, Sweden, Switzerland, Thailand</t>
  </si>
  <si>
    <t>Andorra, Australia, Brazil, Bulgaria, Canada, Chile, China, Georgia, Germany, Hong Kong, Indonesia, Japan, Korea, Malaysia, Mexico, Peru, Philippines, Recycled/Scrap, Turkey, United States, Uzbekistan</t>
  </si>
  <si>
    <t>Andorra, Argentina, Australia, Austria, Azerbaijan, Belarus, Belgium, Brazil, China, India, Japan, Kenya, Panama, Recycled/Scrap, Russian Federation, Switzerland, Tanzania, United States, Zambia</t>
  </si>
  <si>
    <t>Argentina, Australia, Austria, Belgium, Brazil, Cambodia, Canada, Chile, China, Colombia, Ecuador, Ethiopia, Germany, Guyana, Hungary, India, Indonesia, Japan, Kazakhstan, Korea, Malaysia, Peru, Recycled/Scrap, South Africa, Switzerland, United States</t>
  </si>
  <si>
    <t>Italy</t>
  </si>
  <si>
    <t>Andorra, Argentina, Australia, Austria, Belgium, Bolivia (Plurinational State of), Brazil, Cambodia, Canada, Chile, China, Colombia, Ecuador, Germany, Guinea, Guyana, Hungary, India, Indonesia, Italy, Japan, Kazakhstan, Korea, Luxembourg, Malaysia, Mexico, Mongolia, Namibia, Netherlands, Panama, Papua New Guinea, Peru, Philippines, Recycled/Scrap, Singapore, Slovakia, Spain, Suriname, Thailand, United Arab Emirates, United States, Uzbekistan</t>
  </si>
  <si>
    <t>Andorra, Australia, Brazil, Canada, Chile, China, Germany, Hong Kong, India, Indonesia, Italy, Japan, Korea, Mexico, Peru, Recycled/Scrap, South Africa, Switzerland, Turkey, United Kingdom, United States</t>
  </si>
  <si>
    <t>Australia, Austria, Belgium, Canada, China, Dominica, France, Germany, Hong Kong, Indonesia, Italy, Japan, Malaysia, Mexico, Mongolia, Mozambique, Philippines, Recycled/Scrap, South Africa, Sweden, Switzerland, United Kingdom, United States</t>
  </si>
  <si>
    <t>Argentina, Austria, Brazil, Cambodia, Canada, Chile, China, Colombia, Democratic Republic of Congo, Ecuador, Ghana, Guyana, Hungary, Japan, Kazakhstan, Korea, Luxembourg, Malaysia, Mali, Mongolia, Panama, Portugal, Recycled/Scrap, Spain</t>
  </si>
  <si>
    <t>Argentina, Australia, Austria, Belgium, Brazil, Canada, Chile, China, Colombia, Ecuador, Germany, Guyana, India, Indonesia, Japan, Malaysia, Mexico, Mongolia, Mozambique, Panama, Peru, Portugal, Recycled/Scrap, Switzerland, United States</t>
  </si>
  <si>
    <t>Argentina, Australia, Austria, Belgium, Brazil, Cambodia, Canada, Chile, China, Colombia, Ecuador, Egypt, Estonia, France, Germany, Guyana, Hong Kong, India, Indonesia, Japan, Korea, Mexico, Mongolia, Panama, Peru, Recycled/Scrap, United States</t>
  </si>
  <si>
    <t>Argentina, Australia, Austria, Belgium, Brazil, Cambodia, Canada, Chile, China, Colombia, Ecuador, Egypt, Estonia, Ethiopia, France, Germany, Guyana, Hungary, India, Indonesia, Ireland, Israel, Japan, Kazakhstan, Korea, Luxembourg, Malaysia, Mongolia, Myanmar, Namibia, Netherlands, Niger, Nigeria, Panama, Peru, Portugal, Recycled/Scrap, Russian Federation, Singapore, Slovakia, South Africa, Spain, Suriname, Switzerland, Thailand, United Kingdom, United States, Viet Nam</t>
  </si>
  <si>
    <t>Australia, Brazil, Canada, China, India, Indonesia, Japan, Korea, Mozambique, Panama, Recycled/Scrap, Russian Federation</t>
  </si>
  <si>
    <t>Iruma</t>
  </si>
  <si>
    <t>Argentina, Australia, Austria, Belgium, Brazil, Cambodia, Canada, Chile, China, Colombia, Ecuador, Egypt, Estonia, France, Germany, Guyana, Hong Kong, Hungary, India, Indonesia, Ireland, Israel, Japan, Kazakhstan, Korea, Luxembourg, Malaysia, Mongolia, Namibia, Netherlands, Niger, Nigeria, Panama, Peru, Portugal, Recycled/Scrap, Singapore, Slovakia, Spain, Suriname, Switzerland, Thailand, United Kingdom, United States</t>
  </si>
  <si>
    <t>Australia, Benin, Bolivia (Plurinational State of), Burkina Faso, Canada, Chile, Colombia, Ecuador, Ghana, Guatemala, Guinea, Guyana, Honduras, Indonesia, Japan, Mali, Nicaragua, Panama, Peru, Portugal, Recycled/Scrap, Spain, United States</t>
  </si>
  <si>
    <t>Argentina, Australia, Austria, Belgium, Brazil, Cambodia, Canada, Chile, China, Colombia, Ecuador, Egypt, Estonia, France, Germany, Guinea, Guyana, Hong Kong, Hungary, India, Indonesia, Ireland, Israel, Japan, Kazakhstan, Korea, Luxembourg, Malaysia, Mexico, Mongolia, Myanmar, Namibia, Netherlands, Niger, Nigeria, Panama, Papua New Guinea, Peru, Portugal, Recycled/Scrap, Russian Federation, Singapore, Slovakia, Spain, Suriname, Switzerland, Taiwan, Thailand, United Kingdom, United States, Uzbekistan, Viet Nam</t>
  </si>
  <si>
    <t>Argentina, Australia, Austria, Belgium, Brazil, Cambodia, Canada, Chile, China, Colombia, Ecuador, Egypt, Estonia, Ethiopia, France, Germany, Guyana, Hong Kong, Hungary, India, Indonesia, Ireland, Israel, Japan, Kazakhstan, Korea, Luxembourg, Malaysia, Mexico, Mongolia, Myanmar, Namibia, Netherlands, Niger, Nigeria, Panama, Peru, Philippines, Portugal, Recycled/Scrap, Russian Federation, Singapore, Slovakia, Spain, Suriname, Switzerland, Taiwan, Thailand, United Kingdom, United States, Zimbabwe</t>
  </si>
  <si>
    <t>Argentina, Australia, Austria, Brazil, Canada, Chile, China, Germany, Guyana, India, Indonesia, Japan, Kazakhstan, Malaysia, Mongolia, Namibia, Niger, Nigeria, Panama, Peru, Poland, Portugal, Recycled/Scrap, Turkey, United States</t>
  </si>
  <si>
    <t>Australia, China, Germany, Italy, Japan, Korea, Mexico, Panama, Recycled/Scrap, Switzerland, Turkey</t>
  </si>
  <si>
    <t>Argentina, Armenia, Australia, Austria, Belgium, Brazil, Burundi, Canada, Chile, China, Colombia, Egypt, France, Germany, Hungary, India, Indonesia, Ireland, Israel, Japan, Korea, Luxembourg, Malaysia, Mexico, Mozambique, Netherlands, Niger, Nigeria, Panama, Peru, Portugal, Recycled/Scrap, Rwanda, Singapore, Slovakia, South Africa, Spain, Switzerland, Thailand, United Kingdom, United States</t>
  </si>
  <si>
    <t>Argentina, Australia, Austria, Belgium, Brazil, Cambodia, Canada, Chile, China, Colombia, Ecuador, Egypt, Estonia, France, Germany, Hong Kong, India, Indonesia, Japan, Panama, Peru, Recycled/Scrap, Russian Federation, United States</t>
  </si>
  <si>
    <t>Argentina, Australia, Austria, Brazil, Canada, Chile, China, Congo, Democratic Republic of Congo, Guinea, Hong Kong, India, Indonesia, Japan, Korea, Mexico, Mongolia, Mozambique, Panama, Papua New Guinea, Peru, Recycled/Scrap, Russian Federation, United Kingdom, United States</t>
  </si>
  <si>
    <t>Hiratsuka</t>
  </si>
  <si>
    <t>Australia, Belgium, Brazil, Canada, Chile, China, Hong Kong, Indonesia, Japan, Kazakhstan, Malaysia, Mexico, Panama, Peru, Recycled/Scrap, Singapore, South Africa, Switzerland, United Kingdom, United States, Uzbekistan</t>
  </si>
  <si>
    <t>Ōita</t>
  </si>
  <si>
    <t>Argentina, Armenia, Australia, Brazil, Canada, Chile, China, India, Indonesia, Japan, Kazakhstan, Korea, Panama, Peru, Recycled/Scrap, Russian Federation, Saudi Arabia, Singapore, Switzerland, Taiwan, United Kingdom, United States</t>
  </si>
  <si>
    <t>Brazil, Japan, Panama, Recycled/Scrap, Thailand</t>
  </si>
  <si>
    <t>Saijo</t>
  </si>
  <si>
    <t>Argentina, Australia, Canada, Chile, China, Guinea, Hong Kong, India, Indonesia, Japan, Korea, Panama, Papua New Guinea, Peru, Philippines, Recycled/Scrap, United States</t>
  </si>
  <si>
    <t>Argentina, Australia, Austria, Belgium, Brazil, Cambodia, Canada, Chile, China, Colombia, Ecuador, Egypt, Estonia, Ethiopia, France, Germany, Guyana, Hungary, India, Indonesia, Ireland, Israel, Japan, Kazakhstan, Korea, Luxembourg, Malaysia, Mongolia, Myanmar, Namibia, Netherlands, Niger, Nigeria, Panama, Peru, Portugal, Recycled/Scrap, Russian Federation, Singapore, Slovakia, Spain, Suriname, Switzerland, Taiwan, Thailand, United Kingdom, United States</t>
  </si>
  <si>
    <t>Kuki</t>
  </si>
  <si>
    <t>Argentina, Australia, Austria, Belgium, Brazil, Cambodia, Canada, Chile, China, Germany, Hong Kong, Indonesia, Japan, Korea, Panama, Peru, Portugal, Recycled/Scrap, Russian Federation, United States</t>
  </si>
  <si>
    <t>Australia, Bolivia (Plurinational State of), Brazil, Canada, Chile, China, Congo, Democratic Republic of Congo, Indonesia, Japan, Kyrgyzstan, Malaysia, Mozambique, Niger, Nigeria, Panama, Peru, Portugal, Recycled/Scrap, Rwanda, Spain, Switzerland, Thailand</t>
  </si>
  <si>
    <t>Korea, Republic Of</t>
  </si>
  <si>
    <t>Australia, Brazil, China, Germany, Japan, Korea, Panama, Recycled/Scrap, Saudi Arabia, South Africa</t>
  </si>
  <si>
    <t>Austria, Estonia, Kazakhstan, Recycled/Scrap, Viet Nam</t>
  </si>
  <si>
    <t>Australia, Brazil, Canada, Chile, China, Indonesia, Japan, Kazakhstan, Korea, Niger, Nigeria, Peru, Recycled/Scrap, Singapore, Switzerland, Taiwan, United States</t>
  </si>
  <si>
    <t>Argentina, Australia, Austria, Brazil, Canada, Chile, China, Colombia, Ecuador, Germany, Guyana, India, Indonesia, Japan, Korea, Malaysia, Mexico, Mongolia, Namibia, Peru, Recycled/Scrap, South Africa, Switzerland, United Kingdom, United States</t>
  </si>
  <si>
    <t>Argentina, Australia, Austria, Belgium, Brazil, Cambodia, Canada, Chile, China, Colombia, Ecuador, Guyana, Hong Kong, Hungary, India, Indonesia, Japan, Kazakhstan, Korea, Mexico, Peru, Recycled/Scrap, Singapore, South Africa, Thailand, United States</t>
  </si>
  <si>
    <t>Australia, Benin, Brazil, Burkina Faso, Canada, Chile, China, Colombia, France, Ghana, Guatemala, Guinea, Guyana, Honduras, Indonesia, Ireland, Japan, Korea, Malaysia, Mali, Nicaragua, Niger, Panama, Peru, Portugal, Recycled/Scrap, Spain, Thailand, Turkey, United States, Uzbekistan</t>
  </si>
  <si>
    <t>Australia, Austria, Belgium, Brazil, Canada, Chile, China, Colombia, Egypt, France, Germany, Hungary, India, Indonesia, Ireland, Israel, Japan, Korea, Luxembourg, Malaysia, Netherlands, Niger, Nigeria, Peru, Portugal, Recycled/Scrap, Singapore, Slovakia, Spain, Switzerland, Thailand, United Kingdom, United States</t>
  </si>
  <si>
    <t>Korea, Recycled/Scrap</t>
  </si>
  <si>
    <t>Netherlands</t>
  </si>
  <si>
    <t>Andorra, Bolivia (Plurinational State of), Brazil, Canada, China, Japan, Malaysia, Netherlands, Philippines, Recycled/Scrap, Spain, Thailand</t>
  </si>
  <si>
    <t>Argentina, Austria, Belgium, Brazil, Cambodia, Canada, Chile, China, Colombia, Ecuador, Germany, Guyana, Hungary, India, Japan, Kazakhstan, Korea, Luxembourg, Malaysia, Mexico, Mongolia, Peru, Portugal, Recycled/Scrap, United States</t>
  </si>
  <si>
    <t>Australia, Brazil, Canada, Chile, China, Finland, Germany, Hong Kong, India, Indonesia, Ireland, Italy, Japan, Mexico, Peru, Philippines, Recycled/Scrap, Sweden, Thailand, United States</t>
  </si>
  <si>
    <t>Andorra, Argentina, Australia, Austria, Belgium, Brazil, Cambodia, Canada, Chile, China, Colombia, Ecuador, Egypt, Estonia, France, Germany, Guyana, Hungary, India, Indonesia, Ireland, Israel, Japan, Kazakhstan, Korea, Luxembourg, Malaysia, Mongolia, Namibia, Netherlands, Niger, Nigeria, Peru, Poland, Portugal, Singapore, Slovakia, Spain, Suriname, Switzerland, Thailand, United Kingdom, United States</t>
  </si>
  <si>
    <t>Andorra, Argentina, Australia, Austria, Azerbaijan, Belarus, Belgium, Brazil, Canada, Chile, China, Germany, Hong Kong, Indonesia, Japan, Malaysia, Niger, Nigeria, Peru, Recycled/Scrap, Singapore, Switzerland, United States</t>
  </si>
  <si>
    <t>Sweden</t>
  </si>
  <si>
    <t>Skelleftehamn</t>
  </si>
  <si>
    <t>Australia, Brazil, Canada, China, Finland, Germany, Indonesia, Ireland, Italy, Japan, Lithuania, Panama, Philippines, Recycled/Scrap, Singapore, South Africa, Sweden, Switzerland</t>
  </si>
  <si>
    <t>Argentina, Australia, Austria, Belgium, Brazil, Cambodia, Canada, Chile, China, Colombia, Ecuador, Egypt, Estonia, France, Germany, Guyana, Hungary, India, Indonesia, Ireland, Israel, Japan, Kazakhstan, Korea, Luxembourg, Malaysia, Mongolia, Namibia, Netherlands, Niger, Nigeria, Peru, Portugal, Recycled/Scrap, Singapore, Slovakia, Spain, Suriname, Switzerland, Thailand, United Kingdom, United States</t>
  </si>
  <si>
    <t>South Africa</t>
  </si>
  <si>
    <t>Australia, Austria, Belgium, Brazil, Canada, China, Congo, Democratic Republic of Congo, Germany, Ghana, Guinea, Hong Kong, Malaysia, Mali, Mozambique, Namibia, Papua New Guinea, Philippines, Recycled/Scrap, South Africa, Switzerland, Tanzania, United States</t>
  </si>
  <si>
    <t>Switzerland</t>
  </si>
  <si>
    <t>Andorra, Argentina, Australia, Brazil, Burkina Faso, Canada, Chile, China, Ghana, Hong Kong, Indonesia, Japan, Mexico, Mongolia, Panama, Peru, Philippines, Poland, Recycled/Scrap, Singapore, South Africa, Sweden, Switzerland, United Kingdom, United States</t>
  </si>
  <si>
    <t>Andorra, Argentina, Australia, Austria, Belgium, Brazil, Cambodia, Canada, Chile, China, Colombia, Ecuador, Egypt, Estonia, France, Germany, India, Indonesia, Mozambique, Peru, Recycled/Scrap, Switzerland, United States</t>
  </si>
  <si>
    <t>Andorra, Angola, Belgium, Canada, China, Congo, Democratic Republic of Congo, Hong Kong, Indonesia, Peru, Recycled/Scrap, Singapore, Sudan, Sweden, Switzerland, Tanzania, United Kingdom, United States</t>
  </si>
  <si>
    <t>Andorra, Argentina, Australia, Austria, Brazil, Cambodia, Chile, China, Colombia, Democratic Republic of Congo, Ecuador, Germany, Guyana, Hong Kong, Hungary, Japan, Kazakhstan, Korea, Luxembourg, Recycled/Scrap, Switzerland, Taiwan, United States</t>
  </si>
  <si>
    <t>Andorra, Argentina, Australia, Belgium, Brazil, Canada, China, Dominica, Dominican Republic, Ecuador, Ghana, Guinea, Hong Kong, Indonesia, Japan, Liberia, Malaysia, Mauritania, Mexico, Peru, Recycled/Scrap, South Africa, Switzerland, Tanzania, United Kingdom, United States</t>
  </si>
  <si>
    <t>Argentina, Australia, Austria, Belgium, Brazil, Cambodia, Canada, Chile, China, Colombia, Ecuador, Egypt, Estonia, Ethiopia, France, Germany, Guyana, Hong Kong, Hungary, India, Indonesia, Ireland, Israel, Japan, Kazakhstan, Korea, Luxembourg, Malaysia, Mongolia, Myanmar, Namibia, Netherlands, Niger, Nigeria, Peru, Portugal, Recycled/Scrap, Russian Federation, Singapore, Slovakia, Suriname, Switzerland, Taiwan, Thailand, United Kingdom, United States, Viet Nam</t>
  </si>
  <si>
    <t>Turkey</t>
  </si>
  <si>
    <t>Bahçelievler</t>
  </si>
  <si>
    <t>Argentina, Australia, Austria, Belgium, Brazil, Cambodia, Canada, Chile, China, Colombia, Ecuador, Egypt, Estonia, France, Germany, Guyana, Hungary, Japan, Kazakhstan, Recycled/Scrap, Saudi Arabia, Spain, Turkey, United Arab Emirates</t>
  </si>
  <si>
    <t>Kuyumcukent</t>
  </si>
  <si>
    <t>Argentina, Australia, Austria, Belgium, Brazil, Cambodia, Canada, Chile, China, Colombia, Democratic Republic of Congo, Ecuador, Egypt, Estonia, France, Germany, Guyana, Hungary, India, Indonesia, Ireland, Israel, Japan, Kazakhstan, Korea, Luxembourg, Malaysia, Mongolia, Namibia, Netherlands, Niger, Nigeria, Panama, Peru, Portugal, Recycled/Scrap, Singapore, Slovakia, Spain, Suriname, Thailand, Turkey, United States</t>
  </si>
  <si>
    <t>Argentina, Australia, Austria, Brazil, Canada, Chile, China, Eritrea, Ethiopia, Germany, Ghana, Guinea, Guyana, India, Indonesia, Japan, Malaysia, Mexico, Mongolia, Mozambique, Namibia, Niger, Nigeria, Peru, Portugal, Recycled/Scrap, United States</t>
  </si>
  <si>
    <t>Argentina, Australia, Austria, Belgium, Brazil, Cambodia, Canada, Chile, China, Colombia, Ecuador, Egypt, Estonia, Ethiopia, France, Germany, Guyana, Hungary, India, Indonesia, Ireland, Israel, Japan, Kazakhstan, Korea, Luxembourg, Malaysia, Mongolia, Myanmar, Namibia, Netherlands, Niger, Nigeria, Peru, Portugal, Recycled/Scrap, Russian Federation, Singapore, Slovakia, Spain, Suriname, Switzerland, Taiwan, Thailand, United Kingdom, United States, Viet Nam</t>
  </si>
  <si>
    <t>Australia, Belgium, Benin, Bolivia (Plurinational State of), Burkina Faso, Canada, Chile, China, Colombia, Ghana, Guatemala, Guinea, Guyana, Indonesia, Japan, Peru, Recycled/Scrap, Russian Federation, Switzerland, Thailand, United States</t>
  </si>
  <si>
    <t>Argentina, Austria, Belgium, Brazil, Cambodia, Canada, China, Colombia, Ecuador, Eritrea, Germany, Guyana, Hungary, India, Japan, Kazakhstan, Korea, Luxembourg, Malaysia, Mexico, Mongolia, Recycled/Scrap, Switzerland, United States</t>
  </si>
  <si>
    <t>Argentina, Australia, Azerbaijan, Bermuda, Bolivia (Plurinational State of), Botswana, Brazil, Bulgaria, Burkina Faso, Canada, Chile, China, Colombia, Cyprus, Democratic Republic of Congo, Dominica, Dominican Republic, Ecuador, Fiji, Finland, Georgia, Germany, Ghana, Guatemala, Guinea, Guyana, Honduras, Hong Kong, India, Indonesia, Japan, Kazakhstan, Kenya, Liberia, Malaysia, Mali, Mauritania, Mexico, Mongolia, Morocco, New Zealand, Nicaragua, Niger, Nigeria, Oman, Papua New Guinea, Peru, Philippines, Portugal, Recycled/Scrap, Russian Federation, Saudi Arabia, Senegal, Serbia, Singapore, Slovakia, South Africa, Spain, Sudan, Suriname, Sweden, Switzerland, Tajikistan, Tanzania, Thailand, Turkey, United States, Uruguay, Uzbekistan, Zambia</t>
  </si>
  <si>
    <t>Australia, Austria, Belgium, Brazil, Canada, Chile, China, Colombia, Egypt, France, Germany, Hungary, Japan, Luxembourg, Malaysia, Portugal, Recycled/Scrap, Singapore, Switzerland, United States</t>
  </si>
  <si>
    <t>Magna</t>
  </si>
  <si>
    <t>Argentina, Australia, Austria, Belgium, Brazil, Cambodia, Canada, Chile, China, Colombia, Ecuador, Egypt, Estonia, France, Germany, Guyana, Hungary, India, Indonesia, Ireland, Israel, Japan, Kazakhstan, Korea, Luxembourg, Malaysia, Mongolia, Namibia, Netherlands, Niger, Nigeria, Peru, Poland, Portugal, Recycled/Scrap, Singapore, Slovakia, South Africa, Spain, Suriname, Switzerland, Thailand, Turkey, United Kingdom, United States</t>
  </si>
  <si>
    <t>Uzbekistan</t>
  </si>
  <si>
    <t>Argentina, Australia, Brazil, Canada, Chile, China, Congo, Democratic Republic of Congo, Germany, India, Indonesia, Japan, Mexico, Niger, Nigeria, Peru, Philippines, Recycled/Scrap, Switzerland, Thailand, United States, Uzbekistan, Zambia</t>
  </si>
  <si>
    <t>China, Indonesia, Recycled/Scrap, Turkey, United States, Uzbekistan</t>
  </si>
  <si>
    <t>Viet Nam</t>
  </si>
  <si>
    <t>Angola, Argentina, Austria, Brazil, Burundi, Cambodia, Canada, Chile, China, Colombia, Congo, Ecuador, Ethiopia, Germany, Guyana, Hungary, India, Ireland, Israel, Japan, Kazakhstan, Korea, Luxembourg, Malaysia, Mongolia, Myanmar, Namibia, Netherlands, Portugal, Recycled/Scrap, Rwanda, Singapore, South Sudan, Sudan, Tanzania, Thailand, United States, Viet Nam, Zambia</t>
  </si>
  <si>
    <t>Argentina, Australia, Austria, Belgium, Brazil, Cambodia, Canada, Chile, China, Colombia, Ecuador, Ethiopia, Germany, Guyana, Hungary, India, Indonesia, Ireland, Israel, Japan, Kazakhstan, Korea, Luxembourg, Malaysia, Mongolia, Myanmar, Namibia, Netherlands, Niger, Nigeria, Peru, Portugal, Recycled/Scrap, Russian Federation, Singapore, South Africa, Spain, Taiwan, Thailand, United Kingdom, United States, Viet Nam</t>
  </si>
  <si>
    <t>Australia, Bolivia (Plurinational State of), China, Democratic Republic of Congo, Mexico, Peru, Portugal, Recycled/Scrap, Russian Federation, United States, Viet Nam</t>
  </si>
  <si>
    <t>Argentina, Australia, Austria, Belgium, Brazil, Burundi, Cambodia, Canada, Chile, China, Colombia, Ecuador, Ethiopia, Germany, Guyana, Hungary, India, Ireland, Israel, Japan, Kazakhstan, Korea, Luxembourg, Malaysia, Mexico, Mongolia, Myanmar, Namibia, Niger, Nigeria, Peru, Portugal, Recycled/Scrap, Russian Federation, Rwanda, Spain, Taiwan, Thailand, United Kingdom, United States, Viet Nam</t>
  </si>
  <si>
    <t>Argentina, Australia, Austria, Belgium, Brazil, Cambodia, Canada, Chile, China, Colombia, Ecuador, Ethiopia, Germany, Guyana, Hungary, India, Ireland, Israel, Japan, Kazakhstan, Korea, Luxembourg, Malaysia, Mexico, Mongolia, Myanmar, Namibia, Netherlands, Niger, Nigeria, Peru, Portugal, Recycled/Scrap, Russian Federation, Singapore, Spain, Taiwan, Thailand, United Kingdom, United States, Viet Nam</t>
  </si>
  <si>
    <t>Brazil, China, Germany, India, Japan, Recycled/Scrap</t>
  </si>
  <si>
    <t>Argentina, Australia, Austria, Belgium, Brazil, Burundi, Cambodia, Canada, Chile, China, Colombia, Congo, Democratic Republic of Congo, Ecuador, Ethiopia, Germany, Guyana, Hungary, India, Indonesia, Ireland, Israel, Japan, Kazakhstan, Korea, Luxembourg, Malaysia, Mongolia, Myanmar, Namibia, Netherlands, Niger, Nigeria, Peru, Portugal, Recycled/Scrap, Russian Federation, Rwanda, Singapore, Spain, Taiwan, Thailand, United Kingdom, United States, Viet Nam</t>
  </si>
  <si>
    <t>Argentina, Australia, Austria, Belgium, Brazil, Cambodia, Canada, Chile, China, Ecuador, Ethiopia, Germany, Guyana, Hungary, India, Ireland, Israel, Japan, Kazakhstan, Korea, Luxembourg, Malaysia, Mongolia, Myanmar, Namibia, Netherlands, Niger, Nigeria, Peru, Portugal, Recycled/Scrap, Russian Federation, Spain, Taiwan, Thailand, United Kingdom, United States, Viet Nam</t>
  </si>
  <si>
    <t>Argentina, Australia, Austria, Belgium, Brazil, Cambodia, Canada, Chile, China, Colombia, Djibouti, Ecuador, Egypt, Estonia, Ethiopia, France, Germany, Guyana, Hungary, India, Indonesia, Ireland, Israel, Japan, Kazakhstan, Korea, Luxembourg, Madagascar, Malaysia, Mongolia, Mozambique, Myanmar, Namibia, Netherlands, Niger, Nigeria, Peru, Portugal, Recycled/Scrap, Russian Federation, Rwanda, Sierra Leone, Singapore, Slovakia, Spain, Suriname, Switzerland, Taiwan, Thailand, United Kingdom, United States, Viet Nam, Zimbabwe</t>
  </si>
  <si>
    <t>Australia, Austria, Brazil, Burundi, China, Germany, India, Ireland, Israel, Japan, Kazakhstan, Korea, Malaysia, Mongolia, Myanmar, Netherlands, Niger, Nigeria, Portugal, Recycled/Scrap, Rwanda, Singapore, Spain, Thailand, United Kingdom, United States</t>
  </si>
  <si>
    <t>Argentina, Australia, Austria, Belgium, Brazil, Cambodia, Canada, Chile, China, Colombia, Ecuador, Ethiopia, Germany, Guyana, Hungary, India, Japan, Kazakhstan, Korea, Luxembourg, Malaysia, Mongolia, Myanmar, Namibia, Niger, Nigeria, Peru, Portugal, Russian Federation, Spain, Suriname, Taiwan, Thailand, United Kingdom, United States, Viet Nam</t>
  </si>
  <si>
    <t>Australia, Austria, Bolivia (Plurinational State of), Brazil, Canada, China, Colombia, Congo, Democratic Republic of Congo, Indonesia, Ireland, Malaysia, Mexico, Mongolia, Niger, Peru, Recycled/Scrap, Russian Federation, United States</t>
  </si>
  <si>
    <t>Argentina, Australia, Austria, Belgium, Brazil, Cambodia, Canada, Chile, China, Colombia, Ecuador, Ethiopia, Germany, Guyana, Hungary, India, Ireland, Japan, Kazakhstan, Korea, Luxembourg, Malaysia, Mongolia, Myanmar, Namibia, Niger, Nigeria, Peru, Portugal, Recycled/Scrap, Russian Federation, Spain, Taiwan, Thailand, United Kingdom, United States, Viet Nam</t>
  </si>
  <si>
    <t>Austria, Brazil, China, Japan, Liechtenstein, Recycled/Scrap</t>
  </si>
  <si>
    <t>Argentina, Australia, Austria, Belgium, Bolivia (Plurinational State of), Brazil, Cambodia, Canada, Chile, China, Colombia, Congo, Democratic Republic of Congo, Ecuador, Ethiopia, Guyana, Hungary, India, Ireland, Kazakhstan, Korea, Luxembourg, Malaysia, Mexico, Mongolia, Myanmar, Namibia, Niger, Nigeria, Peru, Portugal, Russian Federation, Spain, Taiwan, Thailand, United Kingdom, United States, Viet Nam</t>
  </si>
  <si>
    <t>Argentina, Australia, Austria, Bolivia (Plurinational State of), Brazil, Canada, Chile, China, Guinea, Ireland, Japan, Mexico, Mongolia, Niger, Nigeria, Papua New Guinea, Peru, Portugal, Recycled/Scrap, Singapore, Spain, United States</t>
  </si>
  <si>
    <t>Argentina, Australia, Austria, Belgium, Brazil, Cambodia, Canada, Chile, China, Colombia, Ecuador, Ethiopia, Germany, Guyana, Hungary, India, Ireland, Japan, Kazakhstan, Korea, Luxembourg, Malaysia, Mongolia, Myanmar, Namibia, Niger, Nigeria, Peru, Portugal, Russian Federation, Spain, Taiwan, Thailand, United Kingdom, United States, Viet Nam</t>
  </si>
  <si>
    <t>Australia, Bolivia (Plurinational State of), Brazil, Burundi, Canada, China, Malaysia, Mexico, Mongolia, Niger, Nigeria, Peru, Recycled/Scrap, Russian Federation, Rwanda, Spain, Thailand, United States</t>
  </si>
  <si>
    <t>Argentina, Australia, Austria, Belgium, Brazil, Cambodia, Canada, Chile, China, Colombia, Congo, Democratic Republic of Congo, Ecuador, Ethiopia, Germany, Guyana, Hungary, India, Indonesia, Ireland, Japan, Kazakhstan, Korea, Luxembourg, Malaysia, Mongolia, Myanmar, Namibia, Niger, Nigeria, Peru, Portugal, Recycled/Scrap, Russian Federation, Spain, Taiwan, Thailand, United Kingdom, United States, Viet Nam</t>
  </si>
  <si>
    <t>Argentina, Australia, Austria, Belgium, Brazil, Cambodia, Canada, Chile, China, Djibouti, Ecuador, Egypt, Estonia, Ethiopia, France, Germany, Guyana, Hungary, India, Indonesia, Ireland, Israel, Japan, Kazakhstan, Korea, Luxembourg, Madagascar, Malaysia, Mongolia, Myanmar, Namibia, Netherlands, Niger, Nigeria, Peru, Portugal, Russian Federation, Sierra Leone, Slovakia, Spain, Suriname, Switzerland, Taiwan, Thailand, United Kingdom, United States, Viet Nam, Zimbabwe</t>
  </si>
  <si>
    <t>Argentina, Australia, Austria, Belgium, Brazil, Cambodia, Canada, Chile, China, Colombia, Ecuador, Ethiopia, Germany, Guyana, Hungary, India, Indonesia, Ireland, Japan, Kazakhstan, Korea, Luxembourg, Malaysia, Mongolia, Myanmar, Namibia, Niger, Nigeria, Peru, Portugal, Russian Federation, Spain, Taiwan, Thailand, United Kingdom, United States, Viet Nam</t>
  </si>
  <si>
    <t>China, Recycled/Scrap</t>
  </si>
  <si>
    <t>Argentina, Australia, Austria, Belgium, Brazil, Cambodia, Canada, Chile, China, Colombia, Democratic Republic of Congo, Ecuador, Germany, Guyana, Hungary, India, Ireland, Israel, Japan, Kazakhstan, Korea, Luxembourg, Malaysia, Mexico, Mongolia, Myanmar, Namibia, Niger, Nigeria, Peru, Portugal, Recycled/Scrap, Russian Federation, Rwanda, Spain, Taiwan, Thailand, United Kingdom, United States, Viet Nam</t>
  </si>
  <si>
    <t>Australia, Austria, Bolivia (Plurinational State of), Brazil, China, Ireland, Mexico, Mongolia, Myanmar, Niger, Nigeria, Peru, Portugal, Recycled/Scrap, Russian Federation, Rwanda, Spain, United Kingdom, United States, Viet Nam</t>
  </si>
  <si>
    <t>Austria</t>
  </si>
  <si>
    <t>Australia, Austria, Brazil, China, Germany, India, Ireland, Israel, Japan, Kazakhstan, Portugal, Recycled/Scrap, Rwanda</t>
  </si>
  <si>
    <t>Due Diligence Results Pending</t>
  </si>
  <si>
    <t>Tanzania, United Republic Of</t>
  </si>
  <si>
    <t>Kenee Mining Corporation Vietnam</t>
  </si>
  <si>
    <t>Uganda</t>
  </si>
  <si>
    <t>Liechtenstein</t>
  </si>
  <si>
    <t>Recycled/Scrap, Spain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</si>
</sst>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quot;€&quot;_-;\-* #,##0\ &quot;€&quot;_-;_-* &quot;-&quot;\ &quot;€&quot;_-;_-@_-"/>
    <numFmt numFmtId="174" formatCode="_-* #,##0\ _€_-;\-* #,##0\ _€_-;_-* &quot;-&quot;\ _€_-;_-@_-"/>
    <numFmt numFmtId="175" formatCode="_-* #,##0.00\ &quot;€&quot;_-;\-* #,##0.00\ &quot;€&quot;_-;_-* &quot;-&quot;??\ &quot;€&quot;_-;_-@_-"/>
    <numFmt numFmtId="176" formatCode="_-* #,##0.00\ _€_-;\-* #,##0.00\ _€_-;_-* &quot;-&quot;??\ _€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173" fontId="10" fillId="0" borderId="0" applyFont="0" applyFill="0" applyBorder="0" applyAlignment="0" applyProtection="0"/>
    <xf numFmtId="42"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8"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8" fontId="2" fillId="0" borderId="0"/>
    <xf numFmtId="0" fontId="89" fillId="0" borderId="0"/>
    <xf numFmtId="0" fontId="89" fillId="0" borderId="0"/>
    <xf numFmtId="168"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8" fontId="2" fillId="0" borderId="0"/>
    <xf numFmtId="0" fontId="7" fillId="0" borderId="0"/>
    <xf numFmtId="168" fontId="89" fillId="0" borderId="0"/>
    <xf numFmtId="0" fontId="54" fillId="0" borderId="0"/>
    <xf numFmtId="0" fontId="54" fillId="0" borderId="0"/>
    <xf numFmtId="168" fontId="7" fillId="0" borderId="0"/>
    <xf numFmtId="0" fontId="54" fillId="0" borderId="0"/>
    <xf numFmtId="0" fontId="7" fillId="0" borderId="0"/>
    <xf numFmtId="0" fontId="54" fillId="0" borderId="0"/>
    <xf numFmtId="0" fontId="71" fillId="0" borderId="0">
      <alignment vertical="center"/>
    </xf>
    <xf numFmtId="168"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8" fontId="2" fillId="0" borderId="0"/>
    <xf numFmtId="168"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8" fontId="10" fillId="0" borderId="0"/>
    <xf numFmtId="0" fontId="89" fillId="0" borderId="0"/>
    <xf numFmtId="0" fontId="89" fillId="0" borderId="0"/>
    <xf numFmtId="0" fontId="89" fillId="0" borderId="0"/>
    <xf numFmtId="168"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6"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8" fontId="52" fillId="0" borderId="0" xfId="480" applyFont="1" applyAlignment="1">
      <alignment horizontal="left" vertical="top" wrapText="1"/>
    </xf>
    <xf numFmtId="168"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8"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8"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70"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70" fontId="25" fillId="33" borderId="19" xfId="570" applyNumberFormat="1" applyFont="1" applyFill="1" applyBorder="1" applyAlignment="1">
      <alignment horizontal="center" vertical="top" wrapText="1"/>
    </xf>
    <xf numFmtId="168"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ts-my.sharepoint.com/personal/t_gruber_ats_net/Documents/Conflict%20Minerals%20Reporting%202026_27/ATS-CMRT-2026.xlsx" TargetMode="External"/><Relationship Id="rId1" Type="http://schemas.openxmlformats.org/officeDocument/2006/relationships/externalLinkPath" Target="ATS-CMRT-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vision"/>
      <sheetName val="Instructions"/>
      <sheetName val="Definitions"/>
      <sheetName val="Declaration"/>
      <sheetName val="Smelter List"/>
      <sheetName val="Checker"/>
      <sheetName val="Product List"/>
      <sheetName val="Smelter Look-up"/>
      <sheetName val="L"/>
      <sheetName val="C"/>
      <sheetName val="SorP"/>
    </sheetNames>
    <sheetDataSet>
      <sheetData sheetId="0"/>
      <sheetData sheetId="1"/>
      <sheetData sheetId="2"/>
      <sheetData sheetId="3"/>
      <sheetData sheetId="4"/>
      <sheetData sheetId="5"/>
      <sheetData sheetId="6"/>
      <sheetData sheetId="7">
        <row r="4">
          <cell r="J4" t="str">
            <v>METAL+Alias</v>
          </cell>
        </row>
        <row r="5">
          <cell r="J5" t="str">
            <v>Gold8853 S.p.A.</v>
          </cell>
        </row>
        <row r="6">
          <cell r="J6" t="str">
            <v>GoldABC Refinery Pty Ltd.</v>
          </cell>
        </row>
        <row r="7">
          <cell r="J7" t="str">
            <v>GoldAbington Reldan Metals, LLC</v>
          </cell>
        </row>
        <row r="8">
          <cell r="J8" t="str">
            <v>GoldAdvanced Chemical Company</v>
          </cell>
        </row>
        <row r="9">
          <cell r="J9" t="str">
            <v>GoldAfrican Gold Refinery</v>
          </cell>
        </row>
        <row r="10">
          <cell r="J10" t="str">
            <v>GoldAgosi AG</v>
          </cell>
        </row>
        <row r="11">
          <cell r="J11" t="str">
            <v>GoldAGR (Perth Mint Australia)</v>
          </cell>
        </row>
        <row r="12">
          <cell r="J12" t="str">
            <v>GoldAGR Mathey</v>
          </cell>
        </row>
        <row r="13">
          <cell r="J13" t="str">
            <v>GoldAida Chemical Industries Co., Ltd.</v>
          </cell>
        </row>
        <row r="14">
          <cell r="J14" t="str">
            <v>GoldAKITA Seiren</v>
          </cell>
        </row>
        <row r="15">
          <cell r="J15" t="str">
            <v>GoldAl Etihad Gold LLC</v>
          </cell>
        </row>
        <row r="16">
          <cell r="J16" t="str">
            <v>GoldAl Etihad Gold Refinery DMCC</v>
          </cell>
        </row>
        <row r="17">
          <cell r="J17" t="str">
            <v>GoldAlbino Mountinho Lda.</v>
          </cell>
        </row>
        <row r="18">
          <cell r="J18" t="str">
            <v>GoldAlexy Metals</v>
          </cell>
        </row>
        <row r="19">
          <cell r="J19" t="str">
            <v>GoldAllgemeine Gold-und Silberscheideanstalt A.G.</v>
          </cell>
        </row>
        <row r="20">
          <cell r="J20" t="str">
            <v>GoldAlmalyk Mining and Metallurgical Complex (AMMC)</v>
          </cell>
        </row>
        <row r="21">
          <cell r="J21" t="str">
            <v>GoldAmagasaki Factory, Hyogo Prefecture, Japan</v>
          </cell>
        </row>
        <row r="22">
          <cell r="J22" t="str">
            <v>GoldAngloGold Ashanti Brazil</v>
          </cell>
        </row>
        <row r="23">
          <cell r="J23" t="str">
            <v>GoldAngloGold Ashanti Corrego do Sitio Mineracao</v>
          </cell>
        </row>
        <row r="24">
          <cell r="J24" t="str">
            <v>GoldAngloGold Ashanti Córrego do Sítio Mineração</v>
          </cell>
        </row>
        <row r="25">
          <cell r="J25" t="str">
            <v>GoldAnhui Tongling Nonferrous Metal Mining Co., Ltd.</v>
          </cell>
        </row>
        <row r="26">
          <cell r="J26" t="str">
            <v>GoldANZ (Perth Mint 4N)</v>
          </cell>
        </row>
        <row r="27">
          <cell r="J27" t="str">
            <v>GoldANZ Bank</v>
          </cell>
        </row>
        <row r="28">
          <cell r="J28" t="str">
            <v>GoldArgor-Heraeus S.A.</v>
          </cell>
        </row>
        <row r="29">
          <cell r="J29" t="str">
            <v>GoldASAHI METALFINE, Inc.</v>
          </cell>
        </row>
        <row r="30">
          <cell r="J30" t="str">
            <v>GoldAsahi Pretec Corp.</v>
          </cell>
        </row>
        <row r="31">
          <cell r="J31" t="str">
            <v>GoldAsahi Refining Canada Ltd.</v>
          </cell>
        </row>
        <row r="32">
          <cell r="J32" t="str">
            <v>GoldAsahi Refining USA Inc.</v>
          </cell>
        </row>
        <row r="33">
          <cell r="J33" t="str">
            <v>GoldAsaka Riken Co., Ltd.</v>
          </cell>
        </row>
        <row r="34">
          <cell r="J34" t="str">
            <v>GoldATAkulche</v>
          </cell>
        </row>
        <row r="35">
          <cell r="J35" t="str">
            <v>GoldAtasay Kuyumculuk Sanayi Ve Ticaret A.S.</v>
          </cell>
        </row>
        <row r="36">
          <cell r="J36" t="str">
            <v>GoldAttero Recycling Pvt Ltd</v>
          </cell>
        </row>
        <row r="37">
          <cell r="J37" t="str">
            <v>GoldAU Traders and Refiners</v>
          </cell>
        </row>
        <row r="38">
          <cell r="J38" t="str">
            <v>GoldAugmont Enterprises Private Limited</v>
          </cell>
        </row>
        <row r="39">
          <cell r="J39" t="str">
            <v>GoldAurubis AG</v>
          </cell>
        </row>
        <row r="40">
          <cell r="J40" t="str">
            <v>GoldBALORE REFINERSGA</v>
          </cell>
        </row>
        <row r="41">
          <cell r="J41" t="str">
            <v>GoldBangalore Refinery</v>
          </cell>
        </row>
        <row r="42">
          <cell r="J42" t="str">
            <v>GoldBangalore Refinery Pvt Ltd</v>
          </cell>
        </row>
        <row r="43">
          <cell r="J43" t="str">
            <v>GoldBangko Sentral ng Pilipinas (Central Bank of the Philippines)</v>
          </cell>
        </row>
        <row r="44">
          <cell r="J44" t="str">
            <v>GoldBoliden Ronnskar</v>
          </cell>
        </row>
        <row r="45">
          <cell r="J45" t="str">
            <v>GoldC. Hafner GmbH + Co. KG</v>
          </cell>
        </row>
        <row r="46">
          <cell r="J46" t="str">
            <v>GoldCaridad</v>
          </cell>
        </row>
        <row r="47">
          <cell r="J47" t="str">
            <v>GoldCCR</v>
          </cell>
        </row>
        <row r="48">
          <cell r="J48" t="str">
            <v>GoldCCR Refinery - Glencore Canada Corporation</v>
          </cell>
        </row>
        <row r="49">
          <cell r="J49" t="str">
            <v>GoldCendres + M?taux SA</v>
          </cell>
        </row>
        <row r="50">
          <cell r="J50" t="str">
            <v>GoldCendres + Metaux S.A.</v>
          </cell>
        </row>
        <row r="51">
          <cell r="J51" t="str">
            <v>GoldCendres + Métaux S.A.</v>
          </cell>
        </row>
        <row r="52">
          <cell r="J52" t="str">
            <v>GoldCentral Bank of the Philippines Gold Refinery &amp; Mint</v>
          </cell>
        </row>
        <row r="53">
          <cell r="J53" t="str">
            <v>GoldCGR Metalloys Pvt Ltd.</v>
          </cell>
        </row>
        <row r="54">
          <cell r="J54" t="str">
            <v>GoldCHALCO Yunnan Copper Co. Ltd.</v>
          </cell>
        </row>
        <row r="55">
          <cell r="J55" t="str">
            <v>GoldChemmanur Gold Refinery</v>
          </cell>
        </row>
        <row r="56">
          <cell r="J56" t="str">
            <v>GoldChimet S.p.A.</v>
          </cell>
        </row>
        <row r="57">
          <cell r="J57" t="str">
            <v>GoldChina Henan Zhongyuan Gold Smelter</v>
          </cell>
        </row>
        <row r="58">
          <cell r="J58" t="str">
            <v>GoldChina's Shandong Gold Mining Co., Ltd</v>
          </cell>
        </row>
        <row r="59">
          <cell r="J59" t="str">
            <v>GoldChugai Mining</v>
          </cell>
        </row>
        <row r="60">
          <cell r="J60" t="str">
            <v>GoldCoimpa Industrial LTDA</v>
          </cell>
        </row>
        <row r="61">
          <cell r="J61" t="str">
            <v>GoldDaye Non-Ferrous Metals Mining Ltd.</v>
          </cell>
        </row>
        <row r="62">
          <cell r="J62" t="str">
            <v>GoldDEGUSSA</v>
          </cell>
        </row>
        <row r="63">
          <cell r="J63" t="str">
            <v>GoldDegussa Sonne / Mond Goldhandel GmbH</v>
          </cell>
        </row>
        <row r="64">
          <cell r="J64" t="str">
            <v>GoldDijllah Gold Refinery FZC</v>
          </cell>
        </row>
        <row r="65">
          <cell r="J65" t="str">
            <v>GoldDo Sung Corporation</v>
          </cell>
        </row>
        <row r="66">
          <cell r="J66" t="str">
            <v>GoldDongwu Gold Group</v>
          </cell>
        </row>
        <row r="67">
          <cell r="J67" t="str">
            <v>GoldDosung metal</v>
          </cell>
        </row>
        <row r="68">
          <cell r="J68" t="str">
            <v>GoldDowa</v>
          </cell>
        </row>
        <row r="69">
          <cell r="J69" t="str">
            <v>GoldDowa Kogyo k.k.</v>
          </cell>
        </row>
        <row r="70">
          <cell r="J70" t="str">
            <v>GoldDowa Metalmine Co. Ltd</v>
          </cell>
        </row>
        <row r="71">
          <cell r="J71" t="str">
            <v>GoldDowa Metals &amp; Mining Co. Ltd</v>
          </cell>
        </row>
        <row r="72">
          <cell r="J72" t="str">
            <v>GoldDSC (Do Sung Corporation)</v>
          </cell>
        </row>
        <row r="73">
          <cell r="J73" t="str">
            <v>GoldEco-System Recycling Co., Ltd. East Plant</v>
          </cell>
        </row>
        <row r="74">
          <cell r="J74" t="str">
            <v>GoldEco-System Recycling Co., Ltd. North Plant</v>
          </cell>
        </row>
        <row r="75">
          <cell r="J75" t="str">
            <v>GoldEco-System Recycling Co., Ltd. West Plant</v>
          </cell>
        </row>
        <row r="76">
          <cell r="J76" t="str">
            <v>GoldEkaterinburg</v>
          </cell>
        </row>
        <row r="77">
          <cell r="J77" t="str">
            <v>GoldElite Industech Co., Ltd.</v>
          </cell>
        </row>
        <row r="78">
          <cell r="J78" t="str">
            <v>GoldEmerald Jewel Industry India Limited (Unit 1)</v>
          </cell>
        </row>
        <row r="79">
          <cell r="J79" t="str">
            <v>GoldEmerald Jewel Industry India Limited (Unit 2)</v>
          </cell>
        </row>
        <row r="80">
          <cell r="J80" t="str">
            <v>GoldEmerald Jewel Industry India Limited (Unit 3)</v>
          </cell>
        </row>
        <row r="81">
          <cell r="J81" t="str">
            <v>GoldEmerald Jewel Industry India Limited (Unit 4)</v>
          </cell>
        </row>
        <row r="82">
          <cell r="J82" t="str">
            <v>GoldEmirates Gold DMCC</v>
          </cell>
        </row>
        <row r="83">
          <cell r="J83" t="str">
            <v>GoldFederal State Unitary Enterprise Moscow Special Processing Plant (FSUE MZSS)</v>
          </cell>
        </row>
        <row r="84">
          <cell r="J84" t="str">
            <v>GoldFidelity Printers and Refiners Ltd.</v>
          </cell>
        </row>
        <row r="85">
          <cell r="J85" t="str">
            <v>GoldFSE Novosibirsk Refinery</v>
          </cell>
        </row>
        <row r="86">
          <cell r="J86" t="str">
            <v>GoldFujairah Gold FZC</v>
          </cell>
        </row>
        <row r="87">
          <cell r="J87" t="str">
            <v>GoldFujhara Refinery</v>
          </cell>
        </row>
        <row r="88">
          <cell r="J88" t="str">
            <v>GoldFujian Zijin mining stock company gold smelter</v>
          </cell>
        </row>
        <row r="89">
          <cell r="J89" t="str">
            <v>GoldGasabo Gold Refinery Ltd</v>
          </cell>
        </row>
        <row r="90">
          <cell r="J90" t="str">
            <v>GoldGG Refinery Ltd.</v>
          </cell>
        </row>
        <row r="91">
          <cell r="J91" t="str">
            <v>GoldGGC Gujrat Gold Centre Pvt. Ltd.</v>
          </cell>
        </row>
        <row r="92">
          <cell r="J92" t="str">
            <v>GoldGold by Gold Colombia</v>
          </cell>
        </row>
        <row r="93">
          <cell r="J93" t="str">
            <v>GoldGold Coast Refinery</v>
          </cell>
        </row>
        <row r="94">
          <cell r="J94" t="str">
            <v>GoldGold Mining in Shandong (Laizhou) Limited Company</v>
          </cell>
        </row>
        <row r="95">
          <cell r="J95" t="str">
            <v>GoldGold Refinery of Zijin Mining Group Co., Ltd.</v>
          </cell>
        </row>
        <row r="96">
          <cell r="J96" t="str">
            <v>GoldGreat Wall Precious Metals Co,. LTD.</v>
          </cell>
        </row>
        <row r="97">
          <cell r="J97" t="str">
            <v>GoldGreat Wall Precious Metals Co., Ltd. of CBPM</v>
          </cell>
        </row>
        <row r="98">
          <cell r="J98" t="str">
            <v>GoldGuangdong Gaoyao Co</v>
          </cell>
        </row>
        <row r="99">
          <cell r="J99" t="str">
            <v>GoldGuangdong Jinding Gold Limited</v>
          </cell>
        </row>
        <row r="100">
          <cell r="J100" t="str">
            <v>GoldGujarat Gold Centre</v>
          </cell>
        </row>
        <row r="101">
          <cell r="J101" t="str">
            <v>GoldGuoda Safina High-Tech Environmental Refinery Co., Ltd.</v>
          </cell>
        </row>
        <row r="102">
          <cell r="J102" t="str">
            <v>GoldHangzhou Fuchunjiang Smelting Co., Ltd.</v>
          </cell>
        </row>
        <row r="103">
          <cell r="J103" t="str">
            <v>GoldHeeSung Metal Ltd.</v>
          </cell>
        </row>
        <row r="104">
          <cell r="J104" t="str">
            <v>GoldHeimerle + Meule GmbH</v>
          </cell>
        </row>
        <row r="105">
          <cell r="J105" t="str">
            <v>GoldHenan Zhongyuan Gold Refinery Co., Ltd.</v>
          </cell>
        </row>
        <row r="106">
          <cell r="J106" t="str">
            <v>GoldHenan Zhongyuan Gold Smelter of Zhongjin Gold Co. Ltd.</v>
          </cell>
        </row>
        <row r="107">
          <cell r="J107" t="str">
            <v>GoldHenan Zhongyuan Gold Smelter of Zhongjin Gold Corporation Limited</v>
          </cell>
        </row>
        <row r="108">
          <cell r="J108" t="str">
            <v>GoldHeraeus Germany GmbH Co. KG</v>
          </cell>
        </row>
        <row r="109">
          <cell r="J109" t="str">
            <v>GoldHeraeus Ltd. Hong Kong</v>
          </cell>
        </row>
        <row r="110">
          <cell r="J110" t="str">
            <v>GoldHeraeus Metals Hong Kong Ltd.</v>
          </cell>
        </row>
        <row r="111">
          <cell r="J111" t="str">
            <v>GoldHeraeus Precious Metals GmbH &amp; Co. KG</v>
          </cell>
        </row>
        <row r="112">
          <cell r="J112" t="str">
            <v>GoldHunan Chenzhou Mining Co., Ltd.</v>
          </cell>
        </row>
        <row r="113">
          <cell r="J113" t="str">
            <v>GoldHunan Chenzhou Mining Group Co., Ltd.</v>
          </cell>
        </row>
        <row r="114">
          <cell r="J114" t="str">
            <v>GoldHunan Chenzhou Mining Industry Co. Ltd.</v>
          </cell>
        </row>
        <row r="115">
          <cell r="J115" t="str">
            <v>GoldHunan Guiyang yinxing Nonferrous Smelting Co., Ltd.</v>
          </cell>
        </row>
        <row r="116">
          <cell r="J116" t="str">
            <v>GoldHunan Yu Teng Non-Ferrous Metals Co., Ltd.</v>
          </cell>
        </row>
        <row r="117">
          <cell r="J117" t="str">
            <v>GoldHwaSeong CJ CO., LTD.</v>
          </cell>
        </row>
        <row r="118">
          <cell r="J118" t="str">
            <v>GoldImpala Platinum - Platinum Metals Refinery (PMR)</v>
          </cell>
        </row>
        <row r="119">
          <cell r="J119" t="str">
            <v>GoldImpala Refineries – Platinum Metals Refinery (PMR)</v>
          </cell>
        </row>
        <row r="120">
          <cell r="J120" t="str">
            <v>GoldIndustrial Refining Company</v>
          </cell>
        </row>
        <row r="121">
          <cell r="J121" t="str">
            <v>GoldInner Mongolia Qiankun Gold and Silver Refinery Share Co., Ltd.</v>
          </cell>
        </row>
        <row r="122">
          <cell r="J122" t="str">
            <v>GoldInternational Precious Metal Refiners</v>
          </cell>
        </row>
        <row r="123">
          <cell r="J123" t="str">
            <v>GoldIshifuku Metal Industry Co., Ltd.</v>
          </cell>
        </row>
        <row r="124">
          <cell r="J124" t="str">
            <v>GoldIstanbul Gold Refinery</v>
          </cell>
        </row>
        <row r="125">
          <cell r="J125" t="str">
            <v>GoldItalpreziosi</v>
          </cell>
        </row>
        <row r="126">
          <cell r="J126" t="str">
            <v>GoldJALAN &amp; Company</v>
          </cell>
        </row>
        <row r="127">
          <cell r="J127" t="str">
            <v>GoldJapan Mint</v>
          </cell>
        </row>
        <row r="128">
          <cell r="J128" t="str">
            <v>GoldJCC</v>
          </cell>
        </row>
        <row r="129">
          <cell r="J129" t="str">
            <v>GoldJiangxi Copper Co., Ltd.</v>
          </cell>
        </row>
        <row r="130">
          <cell r="J130" t="str">
            <v>GoldJohnson Matthey Canada</v>
          </cell>
        </row>
        <row r="131">
          <cell r="J131" t="str">
            <v>GoldJohnson Matthey Inc.</v>
          </cell>
        </row>
        <row r="132">
          <cell r="J132" t="str">
            <v>GoldJohnson Matthey Inc. (USA)</v>
          </cell>
        </row>
        <row r="133">
          <cell r="J133" t="str">
            <v>GoldJohnson Matthey Limited</v>
          </cell>
        </row>
        <row r="134">
          <cell r="J134" t="str">
            <v>GoldJSC Ekaterinburg Non-Ferrous Metal Processing Plant</v>
          </cell>
        </row>
        <row r="135">
          <cell r="J135" t="str">
            <v>GoldJSC Novosibirsk Refinery</v>
          </cell>
        </row>
        <row r="136">
          <cell r="J136" t="str">
            <v>GoldJSC Uralelectromed</v>
          </cell>
        </row>
        <row r="137">
          <cell r="J137" t="str">
            <v>GoldJX Nippon Mining &amp; Metals Co., Ltd.</v>
          </cell>
        </row>
        <row r="138">
          <cell r="J138" t="str">
            <v>GoldK.A. Rasmussen</v>
          </cell>
        </row>
        <row r="139">
          <cell r="J139" t="str">
            <v>GoldKaloti Precious Metals</v>
          </cell>
        </row>
        <row r="140">
          <cell r="J140" t="str">
            <v>GoldKazakhmys Smelting LLC</v>
          </cell>
        </row>
        <row r="141">
          <cell r="J141" t="str">
            <v>GoldKazzinc</v>
          </cell>
        </row>
        <row r="142">
          <cell r="J142" t="str">
            <v>GoldKennecott Utah Copper LLC</v>
          </cell>
        </row>
        <row r="143">
          <cell r="J143" t="str">
            <v>GoldKGHM Polska Miedz S.A.</v>
          </cell>
        </row>
        <row r="144">
          <cell r="J144" t="str">
            <v>GoldKGHM Polska Miedz Spolka Akcyjna</v>
          </cell>
        </row>
        <row r="145">
          <cell r="J145" t="str">
            <v>GoldKGHM Polska Miedź Spółka Akcyjna</v>
          </cell>
        </row>
        <row r="146">
          <cell r="J146" t="str">
            <v>GoldKochi daiicihi Yamaminami plant</v>
          </cell>
        </row>
        <row r="147">
          <cell r="J147" t="str">
            <v>GoldKojima Chemicals Co., Ltd.</v>
          </cell>
        </row>
        <row r="148">
          <cell r="J148" t="str">
            <v>GoldKojima Kagaku Yakuhin Co., Ltd</v>
          </cell>
        </row>
        <row r="149">
          <cell r="J149" t="str">
            <v>GoldKombinat Gorniczo Hutniczy Miedz Polska Miedz S.A.</v>
          </cell>
        </row>
        <row r="150">
          <cell r="J150" t="str">
            <v>GoldKorea Zinc Co., Ltd.</v>
          </cell>
        </row>
        <row r="151">
          <cell r="J151" t="str">
            <v>GoldKosak Seiren</v>
          </cell>
        </row>
        <row r="152">
          <cell r="J152" t="str">
            <v>GoldKUC</v>
          </cell>
        </row>
        <row r="153">
          <cell r="J153" t="str">
            <v>GoldKundan Care Products Ltd.</v>
          </cell>
        </row>
        <row r="154">
          <cell r="J154" t="str">
            <v>GoldKyrgyzaltyn JSC</v>
          </cell>
        </row>
        <row r="155">
          <cell r="J155" t="str">
            <v>GoldKyshtym Copper-Electrolytic Plant ZAO</v>
          </cell>
        </row>
        <row r="156">
          <cell r="J156" t="str">
            <v>GoldLa Caridad</v>
          </cell>
        </row>
        <row r="157">
          <cell r="J157" t="str">
            <v>GoldLAIZHOU SHANDONG</v>
          </cell>
        </row>
        <row r="158">
          <cell r="J158" t="str">
            <v>GoldL'azurde Company For Jewelry</v>
          </cell>
        </row>
        <row r="159">
          <cell r="J159" t="str">
            <v>GoldLinBao Gold Mining</v>
          </cell>
        </row>
        <row r="160">
          <cell r="J160" t="str">
            <v>GoldLingbao Gold Co., Ltd.</v>
          </cell>
        </row>
        <row r="161">
          <cell r="J161" t="str">
            <v>GoldLingbao Jinyuan Tonghui Refinery Co., Ltd.</v>
          </cell>
        </row>
        <row r="162">
          <cell r="J162" t="str">
            <v>GoldL'Orfebre S.A.</v>
          </cell>
        </row>
        <row r="163">
          <cell r="J163" t="str">
            <v>GoldLS MnM Inc.</v>
          </cell>
        </row>
        <row r="164">
          <cell r="J164" t="str">
            <v>GoldLT Metal Ltd.</v>
          </cell>
        </row>
        <row r="165">
          <cell r="J165" t="str">
            <v>GoldLuoyang Zijin Yinhui Gold Refinery Co., Ltd.</v>
          </cell>
        </row>
        <row r="166">
          <cell r="J166" t="str">
            <v>GoldLuoyang Zijin Yinhui Gold Smelting</v>
          </cell>
        </row>
        <row r="167">
          <cell r="J167" t="str">
            <v>GoldLuoyang Zijin Yinhui Metal Smelt Co Ltd</v>
          </cell>
        </row>
        <row r="168">
          <cell r="J168" t="str">
            <v>GoldMarsam Metals</v>
          </cell>
        </row>
        <row r="169">
          <cell r="J169" t="str">
            <v>GoldMaterion</v>
          </cell>
        </row>
        <row r="170">
          <cell r="J170" t="str">
            <v>GoldMatsuda Sangyo Co., Ltd.</v>
          </cell>
        </row>
        <row r="171">
          <cell r="J171" t="str">
            <v>GoldMD Overseas</v>
          </cell>
        </row>
        <row r="172">
          <cell r="J172" t="str">
            <v>GoldMEM(Sumitomo Group)</v>
          </cell>
        </row>
        <row r="173">
          <cell r="J173" t="str">
            <v>GoldMetal Concentrators SA (Pty) Ltd.</v>
          </cell>
        </row>
        <row r="174">
          <cell r="J174" t="str">
            <v>GoldMetal?rgica Met-Mex Pe?oles, S.A. de C.V</v>
          </cell>
        </row>
        <row r="175">
          <cell r="J175" t="str">
            <v>GoldMetallix Refining Inc.</v>
          </cell>
        </row>
        <row r="176">
          <cell r="J176" t="str">
            <v>GoldMetallurgie Hoboken Overpelt</v>
          </cell>
        </row>
        <row r="177">
          <cell r="J177" t="str">
            <v>GoldMetalor Switzerland</v>
          </cell>
        </row>
        <row r="178">
          <cell r="J178" t="str">
            <v>GoldMetalor Technologies (Hong Kong) Ltd.</v>
          </cell>
        </row>
        <row r="179">
          <cell r="J179" t="str">
            <v>GoldMetalor Technologies (Singapore) Pte., Ltd.</v>
          </cell>
        </row>
        <row r="180">
          <cell r="J180" t="str">
            <v>GoldMetalor Technologies (Suzhou) Ltd.</v>
          </cell>
        </row>
        <row r="181">
          <cell r="J181" t="str">
            <v>GoldMetalor Technologies S.A.</v>
          </cell>
        </row>
        <row r="182">
          <cell r="J182" t="str">
            <v>GoldMetalor USA Refining Corporation</v>
          </cell>
        </row>
        <row r="183">
          <cell r="J183" t="str">
            <v>GoldMetalurgica Met-Mex Penoles S.A. De C.V.</v>
          </cell>
        </row>
        <row r="184">
          <cell r="J184" t="str">
            <v>GoldMetalúrgica Met-Mex Peñoles S.A. De C.V.</v>
          </cell>
        </row>
        <row r="185">
          <cell r="J185" t="str">
            <v>GoldMet-Mex Pe?oles, S.A.</v>
          </cell>
        </row>
        <row r="186">
          <cell r="J186" t="str">
            <v>GoldMet-Mex Penoles, S.A.</v>
          </cell>
        </row>
        <row r="187">
          <cell r="J187" t="str">
            <v>GoldMinera Titan del Peru SRL (MTP) - Belen Plant</v>
          </cell>
        </row>
        <row r="188">
          <cell r="J188" t="str">
            <v>GoldMinera Titán del Perú SRL (MTP) - Belen Plant</v>
          </cell>
        </row>
        <row r="189">
          <cell r="J189" t="str">
            <v>GoldMitsubishi Materials Corporation</v>
          </cell>
        </row>
        <row r="190">
          <cell r="J190" t="str">
            <v>GoldMitsui Kinzoku Co., Ltd.</v>
          </cell>
        </row>
        <row r="191">
          <cell r="J191" t="str">
            <v>GoldMitsui Mining and Smelting Co., Ltd.</v>
          </cell>
        </row>
        <row r="192">
          <cell r="J192" t="str">
            <v>GoldMKS PAMP SA</v>
          </cell>
        </row>
        <row r="193">
          <cell r="J193" t="str">
            <v>GoldMMTC-PAMP India Pvt., Ltd.</v>
          </cell>
        </row>
        <row r="194">
          <cell r="J194" t="str">
            <v>GoldModeltech Sdn Bhd</v>
          </cell>
        </row>
        <row r="195">
          <cell r="J195" t="str">
            <v>GoldMorris and Watson</v>
          </cell>
        </row>
        <row r="196">
          <cell r="J196" t="str">
            <v>GoldMoscow Special Alloys Processing Plant</v>
          </cell>
        </row>
        <row r="197">
          <cell r="J197" t="str">
            <v>GoldNadir Metal Rafineri San. Ve Tic. A.S.</v>
          </cell>
        </row>
        <row r="198">
          <cell r="J198" t="str">
            <v>GoldNadir Metal Rafineri San. Ve Tic. A.Ş.</v>
          </cell>
        </row>
        <row r="199">
          <cell r="J199" t="str">
            <v>GoldNavoi Mining and Metallurgical Combinat</v>
          </cell>
        </row>
        <row r="200">
          <cell r="J200" t="str">
            <v>GoldNH Recytech Company</v>
          </cell>
        </row>
        <row r="201">
          <cell r="J201" t="str">
            <v>GoldNihon Material Co., Ltd.</v>
          </cell>
        </row>
        <row r="202">
          <cell r="J202" t="str">
            <v>GoldNOBLE METAL SERVICES</v>
          </cell>
        </row>
        <row r="203">
          <cell r="J203" t="str">
            <v>GoldNohon Material Corporation</v>
          </cell>
        </row>
        <row r="204">
          <cell r="J204" t="str">
            <v>GoldNorddeutsche Affinererie AG</v>
          </cell>
        </row>
        <row r="205">
          <cell r="J205" t="str">
            <v>GoldOgussa Osterreichische Gold- und Silber-Scheideanstalt GmbH</v>
          </cell>
        </row>
        <row r="206">
          <cell r="J206" t="str">
            <v>GoldÖgussa Österreichische Gold- und Silber-Scheideanstalt GmbH</v>
          </cell>
        </row>
        <row r="207">
          <cell r="J207" t="str">
            <v>GoldOhura Precious Metal Industry Co., Ltd.</v>
          </cell>
        </row>
        <row r="208">
          <cell r="J208" t="str">
            <v>GoldOJSC "The Gulidov Krasnoyarsk Non-Ferrous Metals Plant" (OJSC Krastsvetmet)</v>
          </cell>
        </row>
        <row r="209">
          <cell r="J209" t="str">
            <v>GoldOJSC Krastsvetmet</v>
          </cell>
        </row>
        <row r="210">
          <cell r="J210" t="str">
            <v>GoldOJSC Novosibirsk Refinery</v>
          </cell>
        </row>
        <row r="211">
          <cell r="J211" t="str">
            <v>GoldPAMP S.A.</v>
          </cell>
        </row>
        <row r="212">
          <cell r="J212" t="str">
            <v>GoldPan Pacific Copper Co Ltd.</v>
          </cell>
        </row>
        <row r="213">
          <cell r="J213" t="str">
            <v>GoldPease &amp; Curren</v>
          </cell>
        </row>
        <row r="214">
          <cell r="J214" t="str">
            <v>GoldPenglai Penggang Gold Industry Co., Ltd.</v>
          </cell>
        </row>
        <row r="215">
          <cell r="J215" t="str">
            <v>GoldPerth Mint</v>
          </cell>
        </row>
        <row r="216">
          <cell r="J216" t="str">
            <v>GoldPerth Mint (ANZ)</v>
          </cell>
        </row>
        <row r="217">
          <cell r="J217" t="str">
            <v>GoldPlanta Recuperadora de Metales SpA</v>
          </cell>
        </row>
        <row r="218">
          <cell r="J218" t="str">
            <v>GoldPrioksky Plant of Non-Ferrous Metals</v>
          </cell>
        </row>
        <row r="219">
          <cell r="J219" t="str">
            <v>GoldProduits Artistiques de Métaux</v>
          </cell>
        </row>
        <row r="220">
          <cell r="J220" t="str">
            <v>GoldPT Aneka Tambang (Persero) Tbk</v>
          </cell>
        </row>
        <row r="221">
          <cell r="J221" t="str">
            <v>GoldPX Precinox S.A.</v>
          </cell>
        </row>
        <row r="222">
          <cell r="J222" t="str">
            <v>GoldPX Précinox S.A.</v>
          </cell>
        </row>
        <row r="223">
          <cell r="J223" t="str">
            <v>GoldQG Refining, LLC</v>
          </cell>
        </row>
        <row r="224">
          <cell r="J224" t="str">
            <v>GoldRand Refinery (Pty) Ltd.</v>
          </cell>
        </row>
        <row r="225">
          <cell r="J225" t="str">
            <v>GoldRefinery LS-Nikko Copper Inc.</v>
          </cell>
        </row>
        <row r="226">
          <cell r="J226" t="str">
            <v>GoldRefinery of Seemine Gold Co., Ltd.</v>
          </cell>
        </row>
        <row r="227">
          <cell r="J227" t="str">
            <v>GoldRemondis Argentia B.V.</v>
          </cell>
        </row>
        <row r="228">
          <cell r="J228" t="str">
            <v>GoldREMONDIS PMR B.V.</v>
          </cell>
        </row>
        <row r="229">
          <cell r="J229" t="str">
            <v>GoldRoyal Canadian Mint</v>
          </cell>
        </row>
        <row r="230">
          <cell r="J230" t="str">
            <v>GoldSAAMP</v>
          </cell>
        </row>
        <row r="231">
          <cell r="J231" t="str">
            <v>GoldSabin Metal Corp.</v>
          </cell>
        </row>
        <row r="232">
          <cell r="J232" t="str">
            <v>GoldSafimet S.p.A</v>
          </cell>
        </row>
        <row r="233">
          <cell r="J233" t="str">
            <v>GoldSAFINA A.S.</v>
          </cell>
        </row>
        <row r="234">
          <cell r="J234" t="str">
            <v>GoldSaganoseki Smelter &amp; Refinery</v>
          </cell>
        </row>
        <row r="235">
          <cell r="J235" t="str">
            <v>GoldSai Refinery</v>
          </cell>
        </row>
        <row r="236">
          <cell r="J236" t="str">
            <v>GoldSam Precious Metals</v>
          </cell>
        </row>
        <row r="237">
          <cell r="J237" t="str">
            <v>GoldSAM Precious Metals FZ-LLC</v>
          </cell>
        </row>
        <row r="238">
          <cell r="J238" t="str">
            <v>GoldSamdok Metal</v>
          </cell>
        </row>
        <row r="239">
          <cell r="J239" t="str">
            <v>GoldSamduck Precious Metals</v>
          </cell>
        </row>
        <row r="240">
          <cell r="J240" t="str">
            <v>GoldSamwon Metals Corp.</v>
          </cell>
        </row>
        <row r="241">
          <cell r="J241" t="str">
            <v>GoldSD (Samdok) Metal</v>
          </cell>
        </row>
        <row r="242">
          <cell r="J242" t="str">
            <v>GoldSEMPSA Joyeria Plateria S.A.</v>
          </cell>
        </row>
        <row r="243">
          <cell r="J243" t="str">
            <v>GoldSEMPSA Joyería Platería S.A.</v>
          </cell>
        </row>
        <row r="244">
          <cell r="J244" t="str">
            <v>GoldSempsa JP (Cookson Sempsa)</v>
          </cell>
        </row>
        <row r="245">
          <cell r="J245" t="str">
            <v>GoldShan Dong Huangjin</v>
          </cell>
        </row>
        <row r="246">
          <cell r="J246" t="str">
            <v>GoldShandong Gold Mine(Laizhou) Smelter Co., Ltd.</v>
          </cell>
        </row>
        <row r="247">
          <cell r="J247" t="str">
            <v>GoldShandong Gold Smelting Co., Ltd.</v>
          </cell>
        </row>
        <row r="248">
          <cell r="J248" t="str">
            <v>GoldShandong Guoda Gold Co., Ltd.</v>
          </cell>
        </row>
        <row r="249">
          <cell r="J249" t="str">
            <v>Goldshandong huangjin</v>
          </cell>
        </row>
        <row r="250">
          <cell r="J250" t="str">
            <v>GoldShandong Humon Smelting Co., Ltd.</v>
          </cell>
        </row>
        <row r="251">
          <cell r="J251" t="str">
            <v>GoldShandong middlings JinYe group Co., LTD</v>
          </cell>
        </row>
        <row r="252">
          <cell r="J252" t="str">
            <v>GoldShandong Tarzan Bio-Gold Industry Co., Ltd.</v>
          </cell>
        </row>
        <row r="253">
          <cell r="J253" t="str">
            <v>GoldShandong Tiancheng Biological Gold Industrial Co., Ltd.</v>
          </cell>
        </row>
        <row r="254">
          <cell r="J254" t="str">
            <v>GoldShandong Zhaojin Gold &amp; Silver Refinery Co., Ltd.</v>
          </cell>
        </row>
        <row r="255">
          <cell r="J255" t="str">
            <v>GoldShangdong Gold (Laizhou)</v>
          </cell>
        </row>
        <row r="256">
          <cell r="J256" t="str">
            <v>GoldShenzhen CuiLu Gold Co., Ltd.</v>
          </cell>
        </row>
        <row r="257">
          <cell r="J257" t="str">
            <v>GoldSHENZHEN JINJUNWEI RESOURCE COMPREHENSIVE DEVELOPMENT CO., LTD.</v>
          </cell>
        </row>
        <row r="258">
          <cell r="J258" t="str">
            <v>GoldShenzhen Zhonghenglong Real Industry Co., Ltd.</v>
          </cell>
        </row>
        <row r="259">
          <cell r="J259" t="str">
            <v>GoldShirpur Gold Refinery Ltd.</v>
          </cell>
        </row>
        <row r="260">
          <cell r="J260" t="str">
            <v>GoldShonan Plant Tanaka Kikinzoku</v>
          </cell>
        </row>
        <row r="261">
          <cell r="J261" t="str">
            <v>GoldShyolkovsky</v>
          </cell>
        </row>
        <row r="262">
          <cell r="J262" t="str">
            <v>GoldSichuan Tianze Precious Metals Co., Ltd.</v>
          </cell>
        </row>
        <row r="263">
          <cell r="J263" t="str">
            <v>GoldSingapore Tanaka</v>
          </cell>
        </row>
        <row r="264">
          <cell r="J264" t="str">
            <v>GoldSingway Technology Co., Ltd.</v>
          </cell>
        </row>
        <row r="265">
          <cell r="J265" t="str">
            <v>GoldSMM</v>
          </cell>
        </row>
        <row r="266">
          <cell r="J266" t="str">
            <v>GoldSOE Shyolkovsky Factory of Secondary Precious Metals</v>
          </cell>
        </row>
        <row r="267">
          <cell r="J267" t="str">
            <v>GoldSolar Applied Materials Technology Corp.</v>
          </cell>
        </row>
        <row r="268">
          <cell r="J268" t="str">
            <v>GoldSOLAR CHEMICALAPPLIED MATERIALS TECHNOLOGY (KUN SHAN)</v>
          </cell>
        </row>
        <row r="269">
          <cell r="J269" t="str">
            <v>GoldSolartech</v>
          </cell>
        </row>
        <row r="270">
          <cell r="J270" t="str">
            <v>GoldSovereign Metals</v>
          </cell>
        </row>
        <row r="271">
          <cell r="J271" t="str">
            <v>GoldState Research Institute Center for Physical Sciences and Technology</v>
          </cell>
        </row>
        <row r="272">
          <cell r="J272" t="str">
            <v>GoldSudan Gold Refinery</v>
          </cell>
        </row>
        <row r="273">
          <cell r="J273" t="str">
            <v>GoldSumitomo Kinzoku Kozan K.K.</v>
          </cell>
        </row>
        <row r="274">
          <cell r="J274" t="str">
            <v>GoldSumitomo Metal Mining Co., Ltd.</v>
          </cell>
        </row>
        <row r="275">
          <cell r="J275" t="str">
            <v>GoldSungEel HiMetal Co., Ltd.</v>
          </cell>
        </row>
        <row r="276">
          <cell r="J276" t="str">
            <v>GoldSungEel HiTech</v>
          </cell>
        </row>
        <row r="277">
          <cell r="J277" t="str">
            <v>GoldSuper Dragon Technology Co., Ltd.</v>
          </cell>
        </row>
        <row r="278">
          <cell r="J278" t="str">
            <v>GoldT.C.A S.p.A</v>
          </cell>
        </row>
        <row r="279">
          <cell r="J279" t="str">
            <v>GoldTakehara Refinery</v>
          </cell>
        </row>
        <row r="280">
          <cell r="J280" t="str">
            <v>GoldTamano Smelter</v>
          </cell>
        </row>
        <row r="281">
          <cell r="J281" t="str">
            <v>GoldTanaka Denshi Kogyo K.K</v>
          </cell>
        </row>
        <row r="282">
          <cell r="J282" t="str">
            <v>GoldTanaka Electronics (Hong Kong) Pte. Ltd.</v>
          </cell>
        </row>
        <row r="283">
          <cell r="J283" t="str">
            <v>GoldTANAKA Electronics (Malaysia) SDN. BHD.</v>
          </cell>
        </row>
        <row r="284">
          <cell r="J284" t="str">
            <v>GoldTanaka Electronics (Singapore) Pte. Ltd.</v>
          </cell>
        </row>
        <row r="285">
          <cell r="J285" t="str">
            <v>GoldTanaka Kikinzoku International</v>
          </cell>
        </row>
        <row r="286">
          <cell r="J286" t="str">
            <v>GoldTanaka Kikinzoku Kogyo K.K</v>
          </cell>
        </row>
        <row r="287">
          <cell r="J287" t="str">
            <v>GoldTanaka Kikinzoku Kogyo K.K.</v>
          </cell>
        </row>
        <row r="288">
          <cell r="J288" t="str">
            <v>GoldTanaka Precious Metals</v>
          </cell>
        </row>
        <row r="289">
          <cell r="J289" t="str">
            <v>GoldThe Great Wall Gold and Silver Refinery of China</v>
          </cell>
        </row>
        <row r="290">
          <cell r="J290" t="str">
            <v>GoldThe Perth Mint</v>
          </cell>
        </row>
        <row r="291">
          <cell r="J291" t="str">
            <v>GoldThe Refinery of Shandong Gold Mining Co., Ltd.</v>
          </cell>
        </row>
        <row r="292">
          <cell r="J292" t="str">
            <v>GoldTITAN COMPANY LIMITED, JEWELLERY DIVISION</v>
          </cell>
        </row>
        <row r="293">
          <cell r="J293" t="str">
            <v>GoldTokuriki Honten Co., Ltd.</v>
          </cell>
        </row>
        <row r="294">
          <cell r="J294" t="str">
            <v>GoldTongling Nonferrous Metals Group Co., Ltd.</v>
          </cell>
        </row>
        <row r="295">
          <cell r="J295" t="str">
            <v>GoldTongLing Nonferrous Metals Group Holdings Co., Ltd.</v>
          </cell>
        </row>
        <row r="296">
          <cell r="J296" t="str">
            <v>GoldTony Goetz NV</v>
          </cell>
        </row>
        <row r="297">
          <cell r="J297" t="str">
            <v>GoldTOO Tau-Ken-Altyn</v>
          </cell>
        </row>
        <row r="298">
          <cell r="J298" t="str">
            <v>GoldTorecom</v>
          </cell>
        </row>
        <row r="299">
          <cell r="J299" t="str">
            <v>GoldUbro-Union of Brazilian Refiners</v>
          </cell>
        </row>
        <row r="300">
          <cell r="J300" t="str">
            <v>GoldUmicore Precious Metals Refining Hoboken</v>
          </cell>
        </row>
        <row r="301">
          <cell r="J301" t="str">
            <v>GoldUmicore Precious Metals Thailand</v>
          </cell>
        </row>
        <row r="302">
          <cell r="J302" t="str">
            <v>GoldUmicore S.A. Business Unit Precious Metals Refining</v>
          </cell>
        </row>
        <row r="303">
          <cell r="J303" t="str">
            <v>GoldUnited Precious Metal Refining, Inc.</v>
          </cell>
        </row>
        <row r="304">
          <cell r="J304" t="str">
            <v>GoldValcambi S.A.</v>
          </cell>
        </row>
        <row r="305">
          <cell r="J305" t="str">
            <v>GoldWEEEREFINING</v>
          </cell>
        </row>
        <row r="306">
          <cell r="J306" t="str">
            <v>GoldWestern Australian Mint (T/a The Perth Mint)</v>
          </cell>
        </row>
        <row r="307">
          <cell r="J307" t="str">
            <v>GoldWIELAND Edelmetalle GmbH</v>
          </cell>
        </row>
        <row r="308">
          <cell r="J308" t="str">
            <v>GoldWilliams Advanced Materials</v>
          </cell>
        </row>
        <row r="309">
          <cell r="J309" t="str">
            <v>GoldXstrata</v>
          </cell>
        </row>
        <row r="310">
          <cell r="J310" t="str">
            <v>GoldYamakin Co., Ltd.</v>
          </cell>
        </row>
        <row r="311">
          <cell r="J311" t="str">
            <v>GoldYamamoto Precious Co., Ltd.</v>
          </cell>
        </row>
        <row r="312">
          <cell r="J312" t="str">
            <v>GoldYamamoto Precious Metal Co., Ltd.</v>
          </cell>
        </row>
        <row r="313">
          <cell r="J313" t="str">
            <v>GoldYamamoto Precision Metals</v>
          </cell>
        </row>
        <row r="314">
          <cell r="J314" t="str">
            <v>GoldYantai NUS Safina tech environmental Refinery Co. Ltd.</v>
          </cell>
        </row>
        <row r="315">
          <cell r="J315" t="str">
            <v>GoldYilida Resources Technology Co., Ltd.</v>
          </cell>
        </row>
        <row r="316">
          <cell r="J316" t="str">
            <v>GoldYokohama Metal Co., Ltd.</v>
          </cell>
        </row>
        <row r="317">
          <cell r="J317" t="str">
            <v>GoldYunnan Copper Industry Co., Ltd.</v>
          </cell>
        </row>
        <row r="318">
          <cell r="J318" t="str">
            <v>GoldZhao Jin Mining Industry Co Ltd</v>
          </cell>
        </row>
        <row r="319">
          <cell r="J319" t="str">
            <v>GoldZhao Yuan Gold Mine</v>
          </cell>
        </row>
        <row r="320">
          <cell r="J320" t="str">
            <v>GoldZhao Yuan Gold Smelter of ZhongJin</v>
          </cell>
        </row>
        <row r="321">
          <cell r="J321" t="str">
            <v>GoldZhao Yuan Jin Kuang</v>
          </cell>
        </row>
        <row r="322">
          <cell r="J322" t="str">
            <v>GoldZhaojin Mining Industry Co., Ltd.</v>
          </cell>
        </row>
        <row r="323">
          <cell r="J323" t="str">
            <v>Goldzhaojinjinyinyelian</v>
          </cell>
        </row>
        <row r="324">
          <cell r="J324" t="str">
            <v>GoldZhaoyuan Gold Group</v>
          </cell>
        </row>
        <row r="325">
          <cell r="J325" t="str">
            <v>GoldZhongjin Gold Corporation Limited</v>
          </cell>
        </row>
        <row r="326">
          <cell r="J326" t="str">
            <v>GoldZhongyuan Gold Smelter of Zhongjin Gold Corporation</v>
          </cell>
        </row>
        <row r="327">
          <cell r="J327" t="str">
            <v>GoldZijin Kuang Ye Refinery</v>
          </cell>
        </row>
        <row r="328">
          <cell r="J328" t="str">
            <v>GoldZijin Mining Industry Corporation</v>
          </cell>
        </row>
        <row r="329">
          <cell r="J329" t="str">
            <v>GoldSmelter not listed</v>
          </cell>
        </row>
        <row r="330">
          <cell r="J330" t="str">
            <v>GoldSmelter not yet identified</v>
          </cell>
        </row>
        <row r="331">
          <cell r="J331" t="str">
            <v>Tantalum5D Production OU</v>
          </cell>
        </row>
        <row r="332">
          <cell r="J332" t="str">
            <v>Tantalum5D Production OÜ</v>
          </cell>
        </row>
        <row r="333">
          <cell r="J333" t="str">
            <v>TantalumAMG Brasil</v>
          </cell>
        </row>
        <row r="334">
          <cell r="J334" t="str">
            <v>TantalumConghua Tantalum and Niobium Smeltry</v>
          </cell>
        </row>
        <row r="335">
          <cell r="J335" t="str">
            <v>TantalumD Block Metals, LLC</v>
          </cell>
        </row>
        <row r="336">
          <cell r="J336" t="str">
            <v>TantalumF &amp; X</v>
          </cell>
        </row>
        <row r="337">
          <cell r="J337" t="str">
            <v>TantalumF&amp;X Electro-Materials Ltd.</v>
          </cell>
        </row>
        <row r="338">
          <cell r="J338" t="str">
            <v>TantalumFIR Metals &amp; Resource Ltd.</v>
          </cell>
        </row>
        <row r="339">
          <cell r="J339" t="str">
            <v>TantalumGlobal Advanced Metals Aizu</v>
          </cell>
        </row>
        <row r="340">
          <cell r="J340" t="str">
            <v>TantalumGlobal Advanced Metals Boyertown</v>
          </cell>
        </row>
        <row r="341">
          <cell r="J341" t="str">
            <v>TantalumGuangdong Rising Rare Metals-EO Materials Ltd.</v>
          </cell>
        </row>
        <row r="342">
          <cell r="J342" t="str">
            <v>TantalumGuangdong Zhiyuan New Material Co., Ltd.</v>
          </cell>
        </row>
        <row r="343">
          <cell r="J343" t="str">
            <v>TantalumH.C. Starck Co., Ltd.</v>
          </cell>
        </row>
        <row r="344">
          <cell r="J344" t="str">
            <v>TantalumH.C. Starck Inc.</v>
          </cell>
        </row>
        <row r="345">
          <cell r="J345" t="str">
            <v>TantalumH.C. Starck Ltd.</v>
          </cell>
        </row>
        <row r="346">
          <cell r="J346" t="str">
            <v>TantalumH.C. Starck Smelting GmbH &amp; Co. KG</v>
          </cell>
        </row>
        <row r="347">
          <cell r="J347" t="str">
            <v>TantalumH.C. Starck Tantalum and Niobium GmbH</v>
          </cell>
        </row>
        <row r="348">
          <cell r="J348" t="str">
            <v>TantalumHengyang King Xing Lifeng New Materials Co., Ltd.</v>
          </cell>
        </row>
        <row r="349">
          <cell r="J349" t="str">
            <v>TantalumJiangxi Dinghai Tantalum &amp; Niobium Co., Ltd.</v>
          </cell>
        </row>
        <row r="350">
          <cell r="J350" t="str">
            <v>TantalumJiangxi Sanshi Nonferrous Metals Co., Ltd</v>
          </cell>
        </row>
        <row r="351">
          <cell r="J351" t="str">
            <v>TantalumJiangxi Suns Nonferrous Materials Co. Ltd.</v>
          </cell>
        </row>
        <row r="352">
          <cell r="J352" t="str">
            <v>TantalumJiangxi Tuohong New Raw Material</v>
          </cell>
        </row>
        <row r="353">
          <cell r="J353" t="str">
            <v>TantalumJiuJiang JinXin Nonferrous Metals Co., Ltd.</v>
          </cell>
        </row>
        <row r="354">
          <cell r="J354" t="str">
            <v>TantalumJiujiang Nonferrous Metals Smelting Company Limited</v>
          </cell>
        </row>
        <row r="355">
          <cell r="J355" t="str">
            <v>TantalumJiujiang Tanbre Co., Ltd.</v>
          </cell>
        </row>
        <row r="356">
          <cell r="J356" t="str">
            <v>TantalumJiujiang Zhongao Tantalum &amp; Niobium Co., Ltd.</v>
          </cell>
        </row>
        <row r="357">
          <cell r="J357" t="str">
            <v>TantalumKEMET Blue Metals</v>
          </cell>
        </row>
        <row r="358">
          <cell r="J358" t="str">
            <v>TantalumKEMET de Mexico</v>
          </cell>
        </row>
        <row r="359">
          <cell r="J359" t="str">
            <v>TantalumLSM Brasil S.A.</v>
          </cell>
        </row>
        <row r="360">
          <cell r="J360" t="str">
            <v>TantalumMaterion Newton Inc.</v>
          </cell>
        </row>
        <row r="361">
          <cell r="J361" t="str">
            <v>TantalumMetallurgical Products India Pvt. Ltd. (MPIL)</v>
          </cell>
        </row>
        <row r="362">
          <cell r="J362" t="str">
            <v>TantalumMetallurgical Products India Pvt., Ltd.</v>
          </cell>
        </row>
        <row r="363">
          <cell r="J363" t="str">
            <v>TantalumMineracao Taboca S.A.</v>
          </cell>
        </row>
        <row r="364">
          <cell r="J364" t="str">
            <v>TantalumMineração Taboca S.A.</v>
          </cell>
        </row>
        <row r="365">
          <cell r="J365" t="str">
            <v>TantalumMineracao Taboca SA</v>
          </cell>
        </row>
        <row r="366">
          <cell r="J366" t="str">
            <v>TantalumMitsui Mining &amp; Smelting</v>
          </cell>
        </row>
        <row r="367">
          <cell r="J367" t="str">
            <v>TantalumMitsui Mining and Smelting Co., Ltd.</v>
          </cell>
        </row>
        <row r="368">
          <cell r="J368" t="str">
            <v>TantalumMolycorp Silmet A.S.</v>
          </cell>
        </row>
        <row r="369">
          <cell r="J369" t="str">
            <v>TantalumNingxia Non-Ferrous Metal Smeltery</v>
          </cell>
        </row>
        <row r="370">
          <cell r="J370" t="str">
            <v>TantalumNingxia Orient Tantalum Industry Co., Ltd.</v>
          </cell>
        </row>
        <row r="371">
          <cell r="J371" t="str">
            <v>TantalumNPM Silmet AS</v>
          </cell>
        </row>
        <row r="372">
          <cell r="J372" t="str">
            <v>TantalumPowerX Ltd.</v>
          </cell>
        </row>
        <row r="373">
          <cell r="J373" t="str">
            <v>TantalumResind Ind e Com Ltda.</v>
          </cell>
        </row>
        <row r="374">
          <cell r="J374" t="str">
            <v>TantalumResind Industria e Comercio Ltda.</v>
          </cell>
        </row>
        <row r="375">
          <cell r="J375" t="str">
            <v>TantalumResind Indústria e Comércio Ltda.</v>
          </cell>
        </row>
        <row r="376">
          <cell r="J376" t="str">
            <v>TantalumRFH</v>
          </cell>
        </row>
        <row r="377">
          <cell r="J377" t="str">
            <v>TantalumRFH Tantalum Smeltry Co., Ltd.</v>
          </cell>
        </row>
        <row r="378">
          <cell r="J378" t="str">
            <v>TantalumRFH Yancheng Jinye New Material Technology Co., Ltd.</v>
          </cell>
        </row>
        <row r="379">
          <cell r="J379" t="str">
            <v>TantalumSolikamsk</v>
          </cell>
        </row>
        <row r="380">
          <cell r="J380" t="str">
            <v>TantalumSolikamsk Magnesium Works OAO</v>
          </cell>
        </row>
        <row r="381">
          <cell r="J381" t="str">
            <v>TantalumSolikamsk Metal Works</v>
          </cell>
        </row>
        <row r="382">
          <cell r="J382" t="str">
            <v>TantalumTaki Chemical Co., Ltd.</v>
          </cell>
        </row>
        <row r="383">
          <cell r="J383" t="str">
            <v>TantalumTaki Chemicals</v>
          </cell>
        </row>
        <row r="384">
          <cell r="J384" t="str">
            <v>TantalumTANIOBIS Co., Ltd.</v>
          </cell>
        </row>
        <row r="385">
          <cell r="J385" t="str">
            <v>TantalumTANIOBIS GmbH</v>
          </cell>
        </row>
        <row r="386">
          <cell r="J386" t="str">
            <v>TantalumTANIOBIS Japan Co., Ltd.</v>
          </cell>
        </row>
        <row r="387">
          <cell r="J387" t="str">
            <v>TantalumTANIOBIS Smelting GmbH &amp; Co. KG</v>
          </cell>
        </row>
        <row r="388">
          <cell r="J388" t="str">
            <v>TantalumTelex Metals</v>
          </cell>
        </row>
        <row r="389">
          <cell r="J389" t="str">
            <v>TantalumULBA</v>
          </cell>
        </row>
        <row r="390">
          <cell r="J390" t="str">
            <v>TantalumUlba Metallurgical Plant JSC</v>
          </cell>
        </row>
        <row r="391">
          <cell r="J391" t="str">
            <v>TantalumXIMEI RESOURCES (GUANGDONG) LIMITED</v>
          </cell>
        </row>
        <row r="392">
          <cell r="J392" t="str">
            <v>TantalumYancheng Jinye New Material Technology Co., Ltd.</v>
          </cell>
        </row>
        <row r="393">
          <cell r="J393" t="str">
            <v>TantalumYanling Jincheng Tantalum &amp; Niobium Co., Ltd.</v>
          </cell>
        </row>
        <row r="394">
          <cell r="J394" t="str">
            <v>TantalumYanling Jincheng Tantalum Co., Ltd.</v>
          </cell>
        </row>
        <row r="395">
          <cell r="J395" t="str">
            <v>Tantalumタニオビス・ジャパン株式会社</v>
          </cell>
        </row>
        <row r="396">
          <cell r="J396" t="str">
            <v>TantalumSmelter not listed</v>
          </cell>
        </row>
        <row r="397">
          <cell r="J397" t="str">
            <v>TantalumSmelter not yet identified</v>
          </cell>
        </row>
        <row r="398">
          <cell r="J398" t="str">
            <v>TinAlent plc</v>
          </cell>
        </row>
        <row r="399">
          <cell r="J399" t="str">
            <v>TinAlpha Assembly Solutions Inc</v>
          </cell>
        </row>
        <row r="400">
          <cell r="J400" t="str">
            <v>TinAlpha Metals</v>
          </cell>
        </row>
        <row r="401">
          <cell r="J401" t="str">
            <v>TinAlpha Metals Korea Ltd.</v>
          </cell>
        </row>
        <row r="402">
          <cell r="J402" t="str">
            <v>TinAlpha Metals Taiwan</v>
          </cell>
        </row>
        <row r="403">
          <cell r="J403" t="str">
            <v>TinAn Vinh Joint Stock Mineral Processing Company</v>
          </cell>
        </row>
        <row r="404">
          <cell r="J404" t="str">
            <v>TinAurubis Beerse</v>
          </cell>
        </row>
        <row r="405">
          <cell r="J405" t="str">
            <v>TinAurubis Berango</v>
          </cell>
        </row>
        <row r="406">
          <cell r="J406" t="str">
            <v>TinChengfeng Metals Co Pte Ltd</v>
          </cell>
        </row>
        <row r="407">
          <cell r="J407" t="str">
            <v>TinChenzhou Yun Xiang mining limited liability company</v>
          </cell>
        </row>
        <row r="408">
          <cell r="J408" t="str">
            <v>TinChenzhou Yunxiang Mining and Metallurgy Co., Ltd.</v>
          </cell>
        </row>
        <row r="409">
          <cell r="J409" t="str">
            <v>TinChifeng Dajingzi Tin Industry Co., Ltd.</v>
          </cell>
        </row>
        <row r="410">
          <cell r="J410" t="str">
            <v>TinChina Tin (Hechi)</v>
          </cell>
        </row>
        <row r="411">
          <cell r="J411" t="str">
            <v>TinChina Tin Group Co., Ltd.</v>
          </cell>
        </row>
        <row r="412">
          <cell r="J412" t="str">
            <v>TinChina Tin Lai Ben Smelter Co., Ltd.</v>
          </cell>
        </row>
        <row r="413">
          <cell r="J413" t="str">
            <v>TinChina Yunnan Tin Co Ltd.</v>
          </cell>
        </row>
        <row r="414">
          <cell r="J414" t="str">
            <v>TinCookson</v>
          </cell>
        </row>
        <row r="415">
          <cell r="J415" t="str">
            <v>TinCookson (Alpha Metals Taiwan)</v>
          </cell>
        </row>
        <row r="416">
          <cell r="J416" t="str">
            <v>TinCookson Alpha Metals (Shenzhen) Co., Ltd.</v>
          </cell>
        </row>
        <row r="417">
          <cell r="J417" t="str">
            <v>TinCRM Fundicao De Metais E Comercio De Equipamentos Eletronicos Do Brasil Ltda</v>
          </cell>
        </row>
        <row r="418">
          <cell r="J418" t="str">
            <v>TinCRM Fundição De Metais E Comércio De Equipamentos Eletrônicos Do Brasil Ltda</v>
          </cell>
        </row>
        <row r="419">
          <cell r="J419" t="str">
            <v>TinCRM Synergies</v>
          </cell>
        </row>
        <row r="420">
          <cell r="J420" t="str">
            <v>TinCV Serumpun Sebalai</v>
          </cell>
        </row>
        <row r="421">
          <cell r="J421" t="str">
            <v>TinCV Tiga Sekawan</v>
          </cell>
        </row>
        <row r="422">
          <cell r="J422" t="str">
            <v>TinDongguan Best Alloys Co., Ltd.</v>
          </cell>
        </row>
        <row r="423">
          <cell r="J423" t="str">
            <v>TinDongguan CiEXPO Environmental Engineering Co., Ltd.</v>
          </cell>
        </row>
        <row r="424">
          <cell r="J424" t="str">
            <v>TinDongGuan DaLang BaoTai Solder Products Factory</v>
          </cell>
        </row>
        <row r="425">
          <cell r="J425" t="str">
            <v>TinDowa</v>
          </cell>
        </row>
        <row r="426">
          <cell r="J426" t="str">
            <v>TinDowa Metaltech Co., Ltd.</v>
          </cell>
        </row>
        <row r="427">
          <cell r="J427" t="str">
            <v>TinElectro-Mechanical Facility of the Cao Bang Minerals &amp; Metallurgy Joint Stock Company</v>
          </cell>
        </row>
        <row r="428">
          <cell r="J428" t="str">
            <v>TinEM Vinto</v>
          </cell>
        </row>
        <row r="429">
          <cell r="J429" t="str">
            <v>TinEmpresa Metalúrgica Vinto</v>
          </cell>
        </row>
        <row r="430">
          <cell r="J430" t="str">
            <v>TinEmpressa Nacional de Fundiciones (ENAF)</v>
          </cell>
        </row>
        <row r="431">
          <cell r="J431" t="str">
            <v>TinENAF</v>
          </cell>
        </row>
        <row r="432">
          <cell r="J432" t="str">
            <v>TinEstanho de Rondonia S.A.</v>
          </cell>
        </row>
        <row r="433">
          <cell r="J433" t="str">
            <v>TinEstanho de Rondônia S.A.</v>
          </cell>
        </row>
        <row r="434">
          <cell r="J434" t="str">
            <v>TinFabrica Auricchio</v>
          </cell>
        </row>
        <row r="435">
          <cell r="J435" t="str">
            <v>TinFábrica Auricchio</v>
          </cell>
        </row>
        <row r="436">
          <cell r="J436" t="str">
            <v>TinFabrica Auricchio Industria e Comercio Ltda.</v>
          </cell>
        </row>
        <row r="437">
          <cell r="J437" t="str">
            <v>TinFenix Metals</v>
          </cell>
        </row>
        <row r="438">
          <cell r="J438" t="str">
            <v>TinFunsur Smelter</v>
          </cell>
        </row>
        <row r="439">
          <cell r="J439" t="str">
            <v>TinGejiu City Datun Chengfeng Smelter</v>
          </cell>
        </row>
        <row r="440">
          <cell r="J440" t="str">
            <v>TinGejiu City Fuxiang Industry and Trade Co., Ltd.</v>
          </cell>
        </row>
        <row r="441">
          <cell r="J441" t="str">
            <v>TinGejiu Fuxiang Gongmao Co., Ltd.</v>
          </cell>
        </row>
        <row r="442">
          <cell r="J442" t="str">
            <v>TinGejiu Kai Meng Industry and Trade LLC</v>
          </cell>
        </row>
        <row r="443">
          <cell r="J443" t="str">
            <v>TinGejiu Non-Ferrous Metal Processing Co., Ltd.</v>
          </cell>
        </row>
        <row r="444">
          <cell r="J444" t="str">
            <v>TinGejiu Yunxin Nonferrous Electrolysis Co., Ltd.</v>
          </cell>
        </row>
        <row r="445">
          <cell r="J445" t="str">
            <v>TinGejiu Zi-Li</v>
          </cell>
        </row>
        <row r="446">
          <cell r="J446" t="str">
            <v>TinGejiu Zili Mining And Metallurgy Co., Ltd.</v>
          </cell>
        </row>
        <row r="447">
          <cell r="J447" t="str">
            <v>TinGlobal Advanced Metals Greenbushes Pty Ltd.</v>
          </cell>
        </row>
        <row r="448">
          <cell r="J448" t="str">
            <v>TinGuang Xi Liu Xhou</v>
          </cell>
        </row>
        <row r="449">
          <cell r="J449" t="str">
            <v>TinGuang Xi Liu Zhou</v>
          </cell>
        </row>
        <row r="450">
          <cell r="J450" t="str">
            <v>TinGuangdong Hanhe Non-Ferrous Metal Co., Ltd.</v>
          </cell>
        </row>
        <row r="451">
          <cell r="J451" t="str">
            <v>TinGuangXi China Tin</v>
          </cell>
        </row>
        <row r="452">
          <cell r="J452" t="str">
            <v>TinGuangxi Hua Shu Dan CO., LTD.</v>
          </cell>
        </row>
        <row r="453">
          <cell r="J453" t="str">
            <v>TinHuiChang Hill Tin Industry Co., Ltd.</v>
          </cell>
        </row>
        <row r="454">
          <cell r="J454" t="str">
            <v>TinHulterworth Smelter</v>
          </cell>
        </row>
        <row r="455">
          <cell r="J455" t="str">
            <v>TinIkuno Tin Smelter</v>
          </cell>
        </row>
        <row r="456">
          <cell r="J456" t="str">
            <v>TinINDONESIAN STATE TIN CORPORATION MENTOK SMELTER</v>
          </cell>
        </row>
        <row r="457">
          <cell r="J457" t="str">
            <v>TinJiangxi Nanshan</v>
          </cell>
        </row>
        <row r="458">
          <cell r="J458" t="str">
            <v>TinJiangxi New Nanshan Technology Ltd.</v>
          </cell>
        </row>
        <row r="459">
          <cell r="J459" t="str">
            <v>TinKai Union Industry and Trade Co., Ltd. (China)</v>
          </cell>
        </row>
        <row r="460">
          <cell r="J460" t="str">
            <v>TinKai Unita Trade Limited Liability Company</v>
          </cell>
        </row>
        <row r="461">
          <cell r="J461" t="str">
            <v>TinKaimeng (Gejiu) Industry and Trade Co., Ltd.</v>
          </cell>
        </row>
        <row r="462">
          <cell r="J462" t="str">
            <v>TinKundur Smelter</v>
          </cell>
        </row>
        <row r="463">
          <cell r="J463" t="str">
            <v>TinLiuzhhou China Tin</v>
          </cell>
        </row>
        <row r="464">
          <cell r="J464" t="str">
            <v>TinLongnan Chuangyue Environmental Protection Technology Development Co., Ltd</v>
          </cell>
        </row>
        <row r="465">
          <cell r="J465" t="str">
            <v>TinLuna Smelter, Ltd.</v>
          </cell>
        </row>
        <row r="466">
          <cell r="J466" t="str">
            <v>TinMa'anshan Weitai Tin Co., Ltd.</v>
          </cell>
        </row>
        <row r="467">
          <cell r="J467" t="str">
            <v>TinMagnu's Minerais Metais e Ligas Ltda.</v>
          </cell>
        </row>
        <row r="468">
          <cell r="J468" t="str">
            <v>TinMalaysia Smelting Corporation (MSC)</v>
          </cell>
        </row>
        <row r="469">
          <cell r="J469" t="str">
            <v>TinMalaysia Smelting Corporation Berhad (Port Klang)</v>
          </cell>
        </row>
        <row r="470">
          <cell r="J470" t="str">
            <v>TinMelt Metais e Ligas S.A.</v>
          </cell>
        </row>
        <row r="471">
          <cell r="J471" t="str">
            <v>TinMentok Smelter</v>
          </cell>
        </row>
        <row r="472">
          <cell r="J472" t="str">
            <v>TinMetallic Materials Branch of Guangxi China Tin Group Co.,Ltd.</v>
          </cell>
        </row>
        <row r="473">
          <cell r="J473" t="str">
            <v>TinMetallic Resources, Inc.</v>
          </cell>
        </row>
        <row r="474">
          <cell r="J474" t="str">
            <v>TinMetallo Belgium N.V.</v>
          </cell>
        </row>
        <row r="475">
          <cell r="J475" t="str">
            <v>TinMetallo Spain S.L.U.</v>
          </cell>
        </row>
        <row r="476">
          <cell r="J476" t="str">
            <v>TinMineracao Taboca S.A.</v>
          </cell>
        </row>
        <row r="477">
          <cell r="J477" t="str">
            <v>TinMineração Taboca S.A.</v>
          </cell>
        </row>
        <row r="478">
          <cell r="J478" t="str">
            <v>TinMineracao Taboca SA</v>
          </cell>
        </row>
        <row r="479">
          <cell r="J479" t="str">
            <v>TinMining and processing tin-tungsten ore Giang Son - VQB Co., Ltd.</v>
          </cell>
        </row>
        <row r="480">
          <cell r="J480" t="str">
            <v>TinMining Minerals Resources SARL</v>
          </cell>
        </row>
        <row r="481">
          <cell r="J481" t="str">
            <v>TinMinsur</v>
          </cell>
        </row>
        <row r="482">
          <cell r="J482" t="str">
            <v>TinMitsubishi Materials Corporation</v>
          </cell>
        </row>
        <row r="483">
          <cell r="J483" t="str">
            <v>TinModeltech Sdn Bhd</v>
          </cell>
        </row>
        <row r="484">
          <cell r="J484" t="str">
            <v>TinMSC</v>
          </cell>
        </row>
        <row r="485">
          <cell r="J485" t="str">
            <v>TinNankang Nanshan Tin Manufactory Co., Ltd.</v>
          </cell>
        </row>
        <row r="486">
          <cell r="J486" t="str">
            <v>TinNanshan Tin Co. Ltd.</v>
          </cell>
        </row>
        <row r="487">
          <cell r="J487" t="str">
            <v>TinNghe Tinh Non-Ferrous Metals Joint Stock Company</v>
          </cell>
        </row>
        <row r="488">
          <cell r="J488" t="str">
            <v>TinNovosibirsk Processing Plant Ltd.</v>
          </cell>
        </row>
        <row r="489">
          <cell r="J489" t="str">
            <v>TinNovosibirsk Tin Combine</v>
          </cell>
        </row>
        <row r="490">
          <cell r="J490" t="str">
            <v>TinO.M. Manufacturing (Thailand) Co., Ltd.</v>
          </cell>
        </row>
        <row r="491">
          <cell r="J491" t="str">
            <v>TinO.M. Manufacturing Philippines, Inc.</v>
          </cell>
        </row>
        <row r="492">
          <cell r="J492" t="str">
            <v>TinOMSA</v>
          </cell>
        </row>
        <row r="493">
          <cell r="J493" t="str">
            <v>TinOperaciones Metalurgicas S.A.</v>
          </cell>
        </row>
        <row r="494">
          <cell r="J494" t="str">
            <v>TinOperaciones Metalúrgicas S.A.</v>
          </cell>
        </row>
        <row r="495">
          <cell r="J495" t="str">
            <v>TinP Kay Metal, Inc</v>
          </cell>
        </row>
        <row r="496">
          <cell r="J496" t="str">
            <v>TinPongpipat Company Limited</v>
          </cell>
        </row>
        <row r="497">
          <cell r="J497" t="str">
            <v>TinPrecious Minerals and Smelting Limited</v>
          </cell>
        </row>
        <row r="498">
          <cell r="J498" t="str">
            <v>TinPT Arsed Indonesia</v>
          </cell>
        </row>
        <row r="499">
          <cell r="J499" t="str">
            <v>TinPT ATD Makmur Mandiri Jaya</v>
          </cell>
        </row>
        <row r="500">
          <cell r="J500" t="str">
            <v>TinPT Bangka Prima Tin</v>
          </cell>
        </row>
        <row r="501">
          <cell r="J501" t="str">
            <v>TinPT Cipta Persada Mulia</v>
          </cell>
        </row>
        <row r="502">
          <cell r="J502" t="str">
            <v>TinPT Mitra Stania Prima</v>
          </cell>
        </row>
        <row r="503">
          <cell r="J503" t="str">
            <v>TinPT Mitra Sukses Globalindo</v>
          </cell>
        </row>
        <row r="504">
          <cell r="J504" t="str">
            <v>TinPT Premium Tin Indonesia</v>
          </cell>
        </row>
        <row r="505">
          <cell r="J505" t="str">
            <v>TinPT Prima Timah Utama</v>
          </cell>
        </row>
        <row r="506">
          <cell r="J506" t="str">
            <v>TinPT Putera Sarana Shakti (PT PSS)</v>
          </cell>
        </row>
        <row r="507">
          <cell r="J507" t="str">
            <v>TinPT Rajehan Ariq</v>
          </cell>
        </row>
        <row r="508">
          <cell r="J508" t="str">
            <v>TinPT Tambang Timah</v>
          </cell>
        </row>
        <row r="509">
          <cell r="J509" t="str">
            <v>TinPT Timah Tbk Kundur</v>
          </cell>
        </row>
        <row r="510">
          <cell r="J510" t="str">
            <v>TinPT Timah Tbk Mentok</v>
          </cell>
        </row>
        <row r="511">
          <cell r="J511" t="str">
            <v>TinResind Ind e Com Ltda.</v>
          </cell>
        </row>
        <row r="512">
          <cell r="J512" t="str">
            <v>TinResind Industria e Comercio Ltda.</v>
          </cell>
        </row>
        <row r="513">
          <cell r="J513" t="str">
            <v>TinResind Indústria e Comércio Ltda.</v>
          </cell>
        </row>
        <row r="514">
          <cell r="J514" t="str">
            <v>TinRIKAYAA GREENTECH PRIVATE LIMITED</v>
          </cell>
        </row>
        <row r="515">
          <cell r="J515" t="str">
            <v>TinRui Da Hung</v>
          </cell>
        </row>
        <row r="516">
          <cell r="J516" t="str">
            <v>TinSmelting Branch of Yunnan Tin Company Ltd</v>
          </cell>
        </row>
        <row r="517">
          <cell r="J517" t="str">
            <v>TinSuper Ligas</v>
          </cell>
        </row>
        <row r="518">
          <cell r="J518" t="str">
            <v>TinTakehara PVD Materials Plant / PVD Materials Division of MITSUI MINING &amp; SMELTING CO., LTD.</v>
          </cell>
        </row>
        <row r="519">
          <cell r="J519" t="str">
            <v>TinThai Solder Industry Corp., Ltd.</v>
          </cell>
        </row>
        <row r="520">
          <cell r="J520" t="str">
            <v>TinThailand Smelting &amp; Refining Co Ltd</v>
          </cell>
        </row>
        <row r="521">
          <cell r="J521" t="str">
            <v>TinThaisarco</v>
          </cell>
        </row>
        <row r="522">
          <cell r="J522" t="str">
            <v>TinThe Gejiu cloud new colored electrolytic</v>
          </cell>
        </row>
        <row r="523">
          <cell r="J523" t="str">
            <v>TinTin Products Manufacturing Co.LTD. of YTCL</v>
          </cell>
        </row>
        <row r="524">
          <cell r="J524" t="str">
            <v>TinTin Smelting Branch of Yunnan Tin Co., Ltd.</v>
          </cell>
        </row>
        <row r="525">
          <cell r="J525" t="str">
            <v>TinTin Technology &amp; Refining</v>
          </cell>
        </row>
        <row r="526">
          <cell r="J526" t="str">
            <v>TinToboca/ Paranapenema</v>
          </cell>
        </row>
        <row r="527">
          <cell r="J527" t="str">
            <v>TinTuyen Quang Non-Ferrous Metals Joint Stock Company</v>
          </cell>
        </row>
        <row r="528">
          <cell r="J528" t="str">
            <v>TinUnit Timah Kundur PT Tambang</v>
          </cell>
        </row>
        <row r="529">
          <cell r="J529" t="str">
            <v>TinVQB Mineral and Trading Group JSC</v>
          </cell>
        </row>
        <row r="530">
          <cell r="J530" t="str">
            <v>TinWhite Solder Metalurgia e Mineracao Ltda.</v>
          </cell>
        </row>
        <row r="531">
          <cell r="J531" t="str">
            <v>TinWhite Solder Metalurgia e Mineração Ltda.</v>
          </cell>
        </row>
        <row r="532">
          <cell r="J532" t="str">
            <v>TinWhite Solder Metalurgica</v>
          </cell>
        </row>
        <row r="533">
          <cell r="J533" t="str">
            <v>TinWoodcross Smelting Company Limited</v>
          </cell>
        </row>
        <row r="534">
          <cell r="J534" t="str">
            <v>TinXiHai - Liuzhou China Tin Group Co ltd</v>
          </cell>
        </row>
        <row r="535">
          <cell r="J535" t="str">
            <v>TinYTCL</v>
          </cell>
        </row>
        <row r="536">
          <cell r="J536" t="str">
            <v>TinYunan Gejiu Yunxin Electrolyze Limited</v>
          </cell>
        </row>
        <row r="537">
          <cell r="J537" t="str">
            <v>TinYunnan Adventure Co., Ltd.</v>
          </cell>
        </row>
        <row r="538">
          <cell r="J538" t="str">
            <v>TinYunnan Chengfeng</v>
          </cell>
        </row>
        <row r="539">
          <cell r="J539" t="str">
            <v>TinYunnan Chengfeng Non-ferrous Metals Co., Ltd.</v>
          </cell>
        </row>
        <row r="540">
          <cell r="J540" t="str">
            <v>TinYunNan Gejiu Yunxin Electrolyze Limited</v>
          </cell>
        </row>
        <row r="541">
          <cell r="J541" t="str">
            <v>TinYunnan Gejiu Zili Metallurgy Co. Ltd.</v>
          </cell>
        </row>
        <row r="542">
          <cell r="J542" t="str">
            <v>TinYunnan ride non-ferrous metal co., LTD</v>
          </cell>
        </row>
        <row r="543">
          <cell r="J543" t="str">
            <v>TinYunnan Tin Company Limited</v>
          </cell>
        </row>
        <row r="544">
          <cell r="J544" t="str">
            <v>TinYunnan Tin Company, Ltd.</v>
          </cell>
        </row>
        <row r="545">
          <cell r="J545" t="str">
            <v>TinYunnan wind Nonferrous Metals Co., Ltd.</v>
          </cell>
        </row>
        <row r="546">
          <cell r="J546" t="str">
            <v>TinYunnan Xi YE</v>
          </cell>
        </row>
        <row r="547">
          <cell r="J547" t="str">
            <v>TinYunnan Yunfan Non-ferrous Metals Co., Ltd.</v>
          </cell>
        </row>
        <row r="548">
          <cell r="J548" t="str">
            <v>TinYuntinic Resources</v>
          </cell>
        </row>
        <row r="549">
          <cell r="J549" t="str">
            <v>TinYUNXIN colored electrolysis Company Limited</v>
          </cell>
        </row>
        <row r="550">
          <cell r="J550" t="str">
            <v>Tin云南锡业股份有限公司锡业分公司</v>
          </cell>
        </row>
        <row r="551">
          <cell r="J551" t="str">
            <v>TinSmelter not listed</v>
          </cell>
        </row>
        <row r="552">
          <cell r="J552" t="str">
            <v>TinSmelter not yet identified</v>
          </cell>
        </row>
        <row r="553">
          <cell r="J553" t="str">
            <v>TungstenA.L.M.T. Corp.</v>
          </cell>
        </row>
        <row r="554">
          <cell r="J554" t="str">
            <v>TungstenA.L.M.T. TUNGSTEN Corp.</v>
          </cell>
        </row>
        <row r="555">
          <cell r="J555" t="str">
            <v>TungstenACL Metais Eireli</v>
          </cell>
        </row>
        <row r="556">
          <cell r="J556" t="str">
            <v>TungstenAlbasteel Industria e Comercio de Ligas Para Fundicao Ltd.</v>
          </cell>
        </row>
        <row r="557">
          <cell r="J557" t="str">
            <v>TungstenAllied Material Corporation</v>
          </cell>
        </row>
        <row r="558">
          <cell r="J558" t="str">
            <v>TungstenALMT Corp</v>
          </cell>
        </row>
        <row r="559">
          <cell r="J559" t="str">
            <v>TungstenALMT Sumitomo Group</v>
          </cell>
        </row>
        <row r="560">
          <cell r="J560" t="str">
            <v>TungstenArtek LLC</v>
          </cell>
        </row>
        <row r="561">
          <cell r="J561" t="str">
            <v>TungstenAsia Tungsten Products Vietnam Ltd.</v>
          </cell>
        </row>
        <row r="562">
          <cell r="J562" t="str">
            <v>TungstenATI Metalworking Products</v>
          </cell>
        </row>
        <row r="563">
          <cell r="J563" t="str">
            <v>TungstenATI Tungsten Materials</v>
          </cell>
        </row>
        <row r="564">
          <cell r="J564" t="str">
            <v>TungstenChaozhou Xianglu Tungsten Industry Co., Ltd.</v>
          </cell>
        </row>
        <row r="565">
          <cell r="J565" t="str">
            <v>TungstenChenzhou Diamond Tungsten Products Co., Ltd.</v>
          </cell>
        </row>
        <row r="566">
          <cell r="J566" t="str">
            <v>TungstenChina Molybdenum Co., Ltd.</v>
          </cell>
        </row>
        <row r="567">
          <cell r="J567" t="str">
            <v>TungstenChina Molybdenum Tungsten Co., Ltd.</v>
          </cell>
        </row>
        <row r="568">
          <cell r="J568" t="str">
            <v>TungstenChina MuYe Tungsten Co,. Ltd.</v>
          </cell>
        </row>
        <row r="569">
          <cell r="J569" t="str">
            <v>TungstenChongyi Zhangyuan Tungsten Co., Ltd.</v>
          </cell>
        </row>
        <row r="570">
          <cell r="J570" t="str">
            <v>TungstenCNMC (Guangxi) PGMA Co., Ltd.</v>
          </cell>
        </row>
        <row r="571">
          <cell r="J571" t="str">
            <v>TungstenCronimet Brasil Ltda</v>
          </cell>
        </row>
        <row r="572">
          <cell r="J572" t="str">
            <v>TungstenDONGKUK INDUSTRIES CO., LTD.</v>
          </cell>
        </row>
        <row r="573">
          <cell r="J573" t="str">
            <v>TungstenFujian Xinlu Tungsten</v>
          </cell>
        </row>
        <row r="574">
          <cell r="J574" t="str">
            <v>TungstenFujian Xinlu Tungsten Co., Ltd.</v>
          </cell>
        </row>
        <row r="575">
          <cell r="J575" t="str">
            <v>TungstenGanzhou Jiangwu Ferrotungsten Co., Ltd.</v>
          </cell>
        </row>
        <row r="576">
          <cell r="J576" t="str">
            <v>TungstenGanzhou Seadragon W &amp; Mo Co., Ltd.</v>
          </cell>
        </row>
        <row r="577">
          <cell r="J577" t="str">
            <v>TungstenGEM Co., Ltd.</v>
          </cell>
        </row>
        <row r="578">
          <cell r="J578" t="str">
            <v>TungstenGlobal Tungsten &amp; Powders LLC</v>
          </cell>
        </row>
        <row r="579">
          <cell r="J579" t="str">
            <v>TungstenGTP</v>
          </cell>
        </row>
        <row r="580">
          <cell r="J580" t="str">
            <v>TungstenGuangdong Xianglu Tungsten Co., Ltd.</v>
          </cell>
        </row>
        <row r="581">
          <cell r="J581" t="str">
            <v>TungstenH.C. Starck Smelting GmbH &amp; Co. KG</v>
          </cell>
        </row>
        <row r="582">
          <cell r="J582" t="str">
            <v>TungstenH.C. Starck Tungsten GmbH</v>
          </cell>
        </row>
        <row r="583">
          <cell r="J583" t="str">
            <v>TungstenHan River Pelican State Alloy Co., Ltd.</v>
          </cell>
        </row>
        <row r="584">
          <cell r="J584" t="str">
            <v>TungstenHANNAE FOR T Co., Ltd.</v>
          </cell>
        </row>
        <row r="585">
          <cell r="J585" t="str">
            <v>TungstenHubei Green Tungsten Co., Ltd.</v>
          </cell>
        </row>
        <row r="586">
          <cell r="J586" t="str">
            <v>TungstenHuman Chun-Chang non-ferrous Smelting &amp; Concentrating Co., Ltd.</v>
          </cell>
        </row>
        <row r="587">
          <cell r="J587" t="str">
            <v>TungstenHunan Chunchang Nonferrous Metals Co., Ltd.</v>
          </cell>
        </row>
        <row r="588">
          <cell r="J588" t="str">
            <v>TungstenHunan Jintai New Material Co., Ltd.</v>
          </cell>
        </row>
        <row r="589">
          <cell r="J589" t="str">
            <v>TungstenHunan Shizhuyuan Nonferrous Metals Co., Ltd. Chenzhou Tungsten Products Branch</v>
          </cell>
        </row>
        <row r="590">
          <cell r="J590" t="str">
            <v>TungstenHydrometallurg, JSC</v>
          </cell>
        </row>
        <row r="591">
          <cell r="J591" t="str">
            <v>TungstenJapan New Metals Co., Ltd.</v>
          </cell>
        </row>
        <row r="592">
          <cell r="J592" t="str">
            <v>TungstenJiangwu H.C. Starck Tungsten Products Co., Ltd.</v>
          </cell>
        </row>
        <row r="593">
          <cell r="J593" t="str">
            <v>TungstenJiangxi Gan Bei Tungsten Co., Ltd.</v>
          </cell>
        </row>
        <row r="594">
          <cell r="J594" t="str">
            <v>TungstenJiangxi Minmetals Gao'an Non-ferrous Metals Co., Ltd.</v>
          </cell>
        </row>
        <row r="595">
          <cell r="J595" t="str">
            <v>TungstenJiangxi Tonggu Non-ferrous Metallurgical &amp; Chemical Co., Ltd.</v>
          </cell>
        </row>
        <row r="596">
          <cell r="J596" t="str">
            <v>TungstenJiangxi Xinsheng Tungsten Industry Co., Ltd.</v>
          </cell>
        </row>
        <row r="597">
          <cell r="J597" t="str">
            <v>TungstenJiangxi Yaosheng Tungsten Co., Ltd.</v>
          </cell>
        </row>
        <row r="598">
          <cell r="J598" t="str">
            <v>TungstenJing Yuan Tungsten Technology Co., Ltd.</v>
          </cell>
        </row>
        <row r="599">
          <cell r="J599" t="str">
            <v>TungstenJingmen Dewei GEM Tungsten Resources Recycling Co., Ltd.</v>
          </cell>
        </row>
        <row r="600">
          <cell r="J600" t="str">
            <v>TungstenJSC "Kirovgrad Hard Alloys Plant"</v>
          </cell>
        </row>
        <row r="601">
          <cell r="J601" t="str">
            <v>TungstenKenee Mining Corporation</v>
          </cell>
        </row>
        <row r="602">
          <cell r="J602" t="str">
            <v>TungstenKENEE MINING VIETNAM COMPANY LIMITED</v>
          </cell>
        </row>
        <row r="603">
          <cell r="J603" t="str">
            <v>TungstenKennametal Fallon</v>
          </cell>
        </row>
        <row r="604">
          <cell r="J604" t="str">
            <v>TungstenKennametal Huntsville</v>
          </cell>
        </row>
        <row r="605">
          <cell r="J605" t="str">
            <v>TungstenLAOS SOUTHERN MINING SMELTING SOLE CO.,LTD</v>
          </cell>
        </row>
        <row r="606">
          <cell r="J606" t="str">
            <v>TungstenLianyou Metals Co., Ltd.</v>
          </cell>
        </row>
        <row r="607">
          <cell r="J607" t="str">
            <v>TungstenLianyou Resources Co., Ltd.</v>
          </cell>
        </row>
        <row r="608">
          <cell r="J608" t="str">
            <v>TungstenLLC Vostok</v>
          </cell>
        </row>
        <row r="609">
          <cell r="J609" t="str">
            <v>TungstenMALAMET SMELTING SDN. BHD.</v>
          </cell>
        </row>
        <row r="610">
          <cell r="J610" t="str">
            <v>TungstenMalipo Haiyu Tungsten Co., Ltd.</v>
          </cell>
        </row>
        <row r="611">
          <cell r="J611" t="str">
            <v>TungstenMasan High-Tech Materials</v>
          </cell>
        </row>
        <row r="612">
          <cell r="J612" t="str">
            <v>TungstenMasan Tungsten Chemical LLC (MTC)</v>
          </cell>
        </row>
        <row r="613">
          <cell r="J613" t="str">
            <v>TungstenMoliren Ltd.</v>
          </cell>
        </row>
        <row r="614">
          <cell r="J614" t="str">
            <v>TungstenNam Viet Cromit Joint Stock Company</v>
          </cell>
        </row>
        <row r="615">
          <cell r="J615" t="str">
            <v>TungstenNan Viet Ferrochrome Co., Ltd.</v>
          </cell>
        </row>
        <row r="616">
          <cell r="J616" t="str">
            <v>TungstenNiagara Refining LLC</v>
          </cell>
        </row>
        <row r="617">
          <cell r="J617" t="str">
            <v>TungstenNPP Tyazhmetprom LLC</v>
          </cell>
        </row>
        <row r="618">
          <cell r="J618" t="str">
            <v>TungstenNui Phao H.C. Starck Tungsten Chemicals Manufacturing LLC</v>
          </cell>
        </row>
        <row r="619">
          <cell r="J619" t="str">
            <v>TungstenOOO “Technolom” 1</v>
          </cell>
        </row>
        <row r="620">
          <cell r="J620" t="str">
            <v>TungstenOOO “Technolom” 2</v>
          </cell>
        </row>
        <row r="621">
          <cell r="J621" t="str">
            <v>TungstenPhilippine Bonway Manufacturing Industrial Corporation</v>
          </cell>
        </row>
        <row r="622">
          <cell r="J622" t="str">
            <v>TungstenPhilippine Carreytech Metal Corp.</v>
          </cell>
        </row>
        <row r="623">
          <cell r="J623" t="str">
            <v>TungstenPhilippine Chuangxin Industrial Co., Inc.</v>
          </cell>
        </row>
        <row r="624">
          <cell r="J624" t="str">
            <v>TungstenS.P.T. spol.s r.o.</v>
          </cell>
        </row>
        <row r="625">
          <cell r="J625" t="str">
            <v>TungstenShinwon Tungsten (Fujian Shanghang) Co., Ltd.</v>
          </cell>
        </row>
        <row r="626">
          <cell r="J626" t="str">
            <v>TungstenTANIOBIS Smelting GmbH &amp; Co. KG</v>
          </cell>
        </row>
        <row r="627">
          <cell r="J627" t="str">
            <v>TungstenTungamoy Metals Inc.</v>
          </cell>
        </row>
        <row r="628">
          <cell r="J628" t="str">
            <v>TungstenTungsten Vietnam Joint Stock Company</v>
          </cell>
        </row>
        <row r="629">
          <cell r="J629" t="str">
            <v>TungstenUnecha Refractory metals plant</v>
          </cell>
        </row>
        <row r="630">
          <cell r="J630" t="str">
            <v>TungstenWBH</v>
          </cell>
        </row>
        <row r="631">
          <cell r="J631" t="str">
            <v>TungstenWBH,Wolfram [Austria]</v>
          </cell>
        </row>
        <row r="632">
          <cell r="J632" t="str">
            <v>TungstenWolfram Bergbau und Hutten AG</v>
          </cell>
        </row>
        <row r="633">
          <cell r="J633" t="str">
            <v>TungstenWolfram Bergbau und Hütten AG</v>
          </cell>
        </row>
        <row r="634">
          <cell r="J634" t="str">
            <v>TungstenXiamen H.C.</v>
          </cell>
        </row>
        <row r="635">
          <cell r="J635" t="str">
            <v>TungstenXiamen Tungsten (H.C.) Co., Ltd.</v>
          </cell>
        </row>
        <row r="636">
          <cell r="J636" t="str">
            <v>TungstenXiamen Tungsten Co., Ltd.</v>
          </cell>
        </row>
        <row r="637">
          <cell r="J637" t="str">
            <v>TungstenYUDU ANSHENG TUNGSTEN CO., LTD.</v>
          </cell>
        </row>
        <row r="638">
          <cell r="J638" t="str">
            <v>TungstenZhangyuan Tungsten Co Ltd</v>
          </cell>
        </row>
        <row r="639">
          <cell r="J639" t="str">
            <v>Tungsten洛阳栾川钼业集团钨业有限公司</v>
          </cell>
        </row>
        <row r="640">
          <cell r="J640" t="str">
            <v>TungstenSmelter not listed</v>
          </cell>
        </row>
        <row r="641">
          <cell r="J641" t="str">
            <v>TungstenSmelter not yet identified</v>
          </cell>
        </row>
      </sheetData>
      <sheetData sheetId="8"/>
      <sheetData sheetId="9"/>
      <sheetData sheetId="10">
        <row r="1">
          <cell r="B1" t="str">
            <v>subdivision_name</v>
          </cell>
          <cell r="C1" t="str">
            <v>matching_key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Kuando Kubango</v>
          </cell>
          <cell r="C119" t="str">
            <v>AOKuando Kubango</v>
          </cell>
        </row>
        <row r="120">
          <cell r="B120" t="str">
            <v>Cunene</v>
          </cell>
          <cell r="C120" t="str">
            <v>AOCunene</v>
          </cell>
        </row>
        <row r="121">
          <cell r="B121" t="str">
            <v>Kwanza Norte</v>
          </cell>
          <cell r="C121" t="str">
            <v>AOKwanza Norte</v>
          </cell>
        </row>
        <row r="122">
          <cell r="B122" t="str">
            <v>Kwanza Sul</v>
          </cell>
          <cell r="C122" t="str">
            <v>AOKwanza Sul</v>
          </cell>
        </row>
        <row r="123">
          <cell r="B123" t="str">
            <v>Huambo</v>
          </cell>
          <cell r="C123" t="str">
            <v>AOHuambo</v>
          </cell>
        </row>
        <row r="124">
          <cell r="B124" t="str">
            <v>Huíla</v>
          </cell>
          <cell r="C124" t="str">
            <v>AOHuíla</v>
          </cell>
        </row>
        <row r="125">
          <cell r="B125" t="str">
            <v>Lunda Norte</v>
          </cell>
          <cell r="C125" t="str">
            <v>AOLunda Norte</v>
          </cell>
        </row>
        <row r="126">
          <cell r="B126" t="str">
            <v>Lunda Sul</v>
          </cell>
          <cell r="C126" t="str">
            <v>AOLunda 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Barisal</v>
          </cell>
          <cell r="C272" t="str">
            <v>BDBarisal</v>
          </cell>
        </row>
        <row r="273">
          <cell r="B273" t="str">
            <v>Barguna</v>
          </cell>
          <cell r="C273" t="str">
            <v>BDBarguna</v>
          </cell>
        </row>
        <row r="274">
          <cell r="B274" t="str">
            <v>Barisal</v>
          </cell>
          <cell r="C274" t="str">
            <v>BDBarisal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Chittagong</v>
          </cell>
          <cell r="C279" t="str">
            <v>BDChittagong</v>
          </cell>
        </row>
        <row r="280">
          <cell r="B280" t="str">
            <v>Bandarban</v>
          </cell>
          <cell r="C280" t="str">
            <v>BDBandarban</v>
          </cell>
        </row>
        <row r="281">
          <cell r="B281" t="str">
            <v>Brahmanbaria</v>
          </cell>
          <cell r="C281" t="str">
            <v>BDBrahmanbaria</v>
          </cell>
        </row>
        <row r="282">
          <cell r="B282" t="str">
            <v>Comilla</v>
          </cell>
          <cell r="C282" t="str">
            <v>BDComilla</v>
          </cell>
        </row>
        <row r="283">
          <cell r="B283" t="str">
            <v>Chandpur</v>
          </cell>
          <cell r="C283" t="str">
            <v>BDChandpur</v>
          </cell>
        </row>
        <row r="284">
          <cell r="B284" t="str">
            <v>Chittagong</v>
          </cell>
          <cell r="C284" t="str">
            <v>BDChittagong</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Jessore</v>
          </cell>
          <cell r="C308" t="str">
            <v>BDJessore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Bogra</v>
          </cell>
          <cell r="C317" t="str">
            <v>BDBogra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Pemagatshel</v>
          </cell>
          <cell r="C596" t="str">
            <v>BTPemagatshel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Hrodzenskaya voblasts'</v>
          </cell>
          <cell r="C629" t="str">
            <v>BYHrodzenskaya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Grisons</v>
          </cell>
          <cell r="C761" t="str">
            <v>CHGrisons</v>
          </cell>
        </row>
        <row r="762">
          <cell r="B762" t="str">
            <v>Grigioni</v>
          </cell>
          <cell r="C762" t="str">
            <v>CHGrigioni</v>
          </cell>
        </row>
        <row r="763">
          <cell r="B763" t="str">
            <v>Grischun</v>
          </cell>
          <cell r="C763" t="str">
            <v>CHGrischun</v>
          </cell>
        </row>
        <row r="764">
          <cell r="B764" t="str">
            <v>Jura</v>
          </cell>
          <cell r="C764" t="str">
            <v>CHJura</v>
          </cell>
        </row>
        <row r="765">
          <cell r="B765" t="str">
            <v>Luzern</v>
          </cell>
          <cell r="C765" t="str">
            <v>CHLuzern</v>
          </cell>
        </row>
        <row r="766">
          <cell r="B766" t="str">
            <v>Neuchâtel</v>
          </cell>
          <cell r="C766" t="str">
            <v>CHNeuchâtel</v>
          </cell>
        </row>
        <row r="767">
          <cell r="B767" t="str">
            <v>Nidwalden</v>
          </cell>
          <cell r="C767" t="str">
            <v>CHNidwalden</v>
          </cell>
        </row>
        <row r="768">
          <cell r="B768" t="str">
            <v>Obwalden</v>
          </cell>
          <cell r="C768" t="str">
            <v>CHObwalden</v>
          </cell>
        </row>
        <row r="769">
          <cell r="B769" t="str">
            <v>Sankt Gallen</v>
          </cell>
          <cell r="C769" t="str">
            <v>CHSankt Gallen</v>
          </cell>
        </row>
        <row r="770">
          <cell r="B770" t="str">
            <v>Schaffhausen</v>
          </cell>
          <cell r="C770" t="str">
            <v>CHSchaffhausen</v>
          </cell>
        </row>
        <row r="771">
          <cell r="B771" t="str">
            <v>Solothurn</v>
          </cell>
          <cell r="C771" t="str">
            <v>CHSolothurn</v>
          </cell>
        </row>
        <row r="772">
          <cell r="B772" t="str">
            <v>Schwyz</v>
          </cell>
          <cell r="C772" t="str">
            <v>CHSchwyz</v>
          </cell>
        </row>
        <row r="773">
          <cell r="B773" t="str">
            <v>Thurgau</v>
          </cell>
          <cell r="C773" t="str">
            <v>CHThurgau</v>
          </cell>
        </row>
        <row r="774">
          <cell r="B774" t="str">
            <v>Ticino</v>
          </cell>
          <cell r="C774" t="str">
            <v>CHTicino</v>
          </cell>
        </row>
        <row r="775">
          <cell r="B775" t="str">
            <v>Uri</v>
          </cell>
          <cell r="C775" t="str">
            <v>CHUri</v>
          </cell>
        </row>
        <row r="776">
          <cell r="B776" t="str">
            <v>Vaud</v>
          </cell>
          <cell r="C776" t="str">
            <v>CHVaud</v>
          </cell>
        </row>
        <row r="777">
          <cell r="B777" t="str">
            <v>Wallis</v>
          </cell>
          <cell r="C777" t="str">
            <v>CHWallis</v>
          </cell>
        </row>
        <row r="778">
          <cell r="B778" t="str">
            <v>Valais</v>
          </cell>
          <cell r="C778" t="str">
            <v>CHValais</v>
          </cell>
        </row>
        <row r="779">
          <cell r="B779" t="str">
            <v>Zug</v>
          </cell>
          <cell r="C779" t="str">
            <v>CHZug</v>
          </cell>
        </row>
        <row r="780">
          <cell r="B780" t="str">
            <v>Zürich</v>
          </cell>
          <cell r="C780" t="str">
            <v>CHZürich</v>
          </cell>
        </row>
        <row r="781">
          <cell r="B781" t="str">
            <v>Abidjan</v>
          </cell>
          <cell r="C781" t="str">
            <v>CIAbidjan</v>
          </cell>
        </row>
        <row r="782">
          <cell r="B782" t="str">
            <v>Yamoussoukro</v>
          </cell>
          <cell r="C782" t="str">
            <v>CIYamoussoukro</v>
          </cell>
        </row>
        <row r="783">
          <cell r="B783" t="str">
            <v>Bas-Sassandra</v>
          </cell>
          <cell r="C783" t="str">
            <v>CIBas-Sassandra</v>
          </cell>
        </row>
        <row r="784">
          <cell r="B784" t="str">
            <v>Comoé</v>
          </cell>
          <cell r="C784" t="str">
            <v>CIComoé</v>
          </cell>
        </row>
        <row r="785">
          <cell r="B785" t="str">
            <v>Denguélé</v>
          </cell>
          <cell r="C785" t="str">
            <v>CIDenguélé</v>
          </cell>
        </row>
        <row r="786">
          <cell r="B786" t="str">
            <v>Gôh-Djiboua</v>
          </cell>
          <cell r="C786" t="str">
            <v>CIGôh-Djiboua</v>
          </cell>
        </row>
        <row r="787">
          <cell r="B787" t="str">
            <v>Lacs</v>
          </cell>
          <cell r="C787" t="str">
            <v>CILacs</v>
          </cell>
        </row>
        <row r="788">
          <cell r="B788" t="str">
            <v>Lagunes</v>
          </cell>
          <cell r="C788" t="str">
            <v>CILagunes</v>
          </cell>
        </row>
        <row r="789">
          <cell r="B789" t="str">
            <v>Montagnes</v>
          </cell>
          <cell r="C789" t="str">
            <v>CIMontagnes</v>
          </cell>
        </row>
        <row r="790">
          <cell r="B790" t="str">
            <v>Sassandra-Marahoué</v>
          </cell>
          <cell r="C790" t="str">
            <v>CISassandra-Marahoué</v>
          </cell>
        </row>
        <row r="791">
          <cell r="B791" t="str">
            <v>Savanes</v>
          </cell>
          <cell r="C791" t="str">
            <v>CISavanes</v>
          </cell>
        </row>
        <row r="792">
          <cell r="B792" t="str">
            <v>Vallée du Bandama</v>
          </cell>
          <cell r="C792" t="str">
            <v>CIVallée du Bandama</v>
          </cell>
        </row>
        <row r="793">
          <cell r="B793" t="str">
            <v>Woroba</v>
          </cell>
          <cell r="C793" t="str">
            <v>CIWoroba</v>
          </cell>
        </row>
        <row r="794">
          <cell r="B794" t="str">
            <v>Zanzan</v>
          </cell>
          <cell r="C794" t="str">
            <v>CIZanzan</v>
          </cell>
        </row>
        <row r="795">
          <cell r="B795" t="str">
            <v>Aisén del General Carlos Ibañez del Campo</v>
          </cell>
          <cell r="C795" t="str">
            <v>CLAisén del General Carlos Ibañez del Campo</v>
          </cell>
        </row>
        <row r="796">
          <cell r="B796" t="str">
            <v>Antofagasta</v>
          </cell>
          <cell r="C796" t="str">
            <v>CLAntofagasta</v>
          </cell>
        </row>
        <row r="797">
          <cell r="B797" t="str">
            <v>Arica y Parinacota</v>
          </cell>
          <cell r="C797" t="str">
            <v>CLArica y Parinacota</v>
          </cell>
        </row>
        <row r="798">
          <cell r="B798" t="str">
            <v>La Araucanía</v>
          </cell>
          <cell r="C798" t="str">
            <v>CLLa Araucanía</v>
          </cell>
        </row>
        <row r="799">
          <cell r="B799" t="str">
            <v>Atacama</v>
          </cell>
          <cell r="C799" t="str">
            <v>CLAtacama</v>
          </cell>
        </row>
        <row r="800">
          <cell r="B800" t="str">
            <v>Biobío</v>
          </cell>
          <cell r="C800" t="str">
            <v>CLBiobío</v>
          </cell>
        </row>
        <row r="801">
          <cell r="B801" t="str">
            <v>Coquimbo</v>
          </cell>
          <cell r="C801" t="str">
            <v>CLCoquimbo</v>
          </cell>
        </row>
        <row r="802">
          <cell r="B802" t="str">
            <v>Libertador General Bernardo O'Higgins</v>
          </cell>
          <cell r="C802" t="str">
            <v>CLLibertador General Bernardo O'Higgins</v>
          </cell>
        </row>
        <row r="803">
          <cell r="B803" t="str">
            <v>Los Lagos</v>
          </cell>
          <cell r="C803" t="str">
            <v>CLLos Lagos</v>
          </cell>
        </row>
        <row r="804">
          <cell r="B804" t="str">
            <v>Los Ríos</v>
          </cell>
          <cell r="C804" t="str">
            <v>CLLos Ríos</v>
          </cell>
        </row>
        <row r="805">
          <cell r="B805" t="str">
            <v>Magallanes</v>
          </cell>
          <cell r="C805" t="str">
            <v>CLMagallanes</v>
          </cell>
        </row>
        <row r="806">
          <cell r="B806" t="str">
            <v>Maule</v>
          </cell>
          <cell r="C806" t="str">
            <v>CLMaule</v>
          </cell>
        </row>
        <row r="807">
          <cell r="B807" t="str">
            <v>Ñuble</v>
          </cell>
          <cell r="C807" t="str">
            <v>CLÑuble</v>
          </cell>
        </row>
        <row r="808">
          <cell r="B808" t="str">
            <v>Región Metropolitana de Santiago</v>
          </cell>
          <cell r="C808" t="str">
            <v>CLRegión Metropolitana de Santiago</v>
          </cell>
        </row>
        <row r="809">
          <cell r="B809" t="str">
            <v>Tarapacá</v>
          </cell>
          <cell r="C809" t="str">
            <v>CLTarapacá</v>
          </cell>
        </row>
        <row r="810">
          <cell r="B810" t="str">
            <v>Valparaíso</v>
          </cell>
          <cell r="C810" t="str">
            <v>CLValparaíso</v>
          </cell>
        </row>
        <row r="811">
          <cell r="B811" t="str">
            <v>Adamaoua</v>
          </cell>
          <cell r="C811" t="str">
            <v>CMAdamaoua</v>
          </cell>
        </row>
        <row r="812">
          <cell r="B812" t="str">
            <v>Adamaoua</v>
          </cell>
          <cell r="C812" t="str">
            <v>CMAdamaoua</v>
          </cell>
        </row>
        <row r="813">
          <cell r="B813" t="str">
            <v>Centre</v>
          </cell>
          <cell r="C813" t="str">
            <v>CMCentre</v>
          </cell>
        </row>
        <row r="814">
          <cell r="B814" t="str">
            <v>Centre</v>
          </cell>
          <cell r="C814" t="str">
            <v>CMCentre</v>
          </cell>
        </row>
        <row r="815">
          <cell r="B815" t="str">
            <v>Far North</v>
          </cell>
          <cell r="C815" t="str">
            <v>CMFar North</v>
          </cell>
        </row>
        <row r="816">
          <cell r="B816" t="str">
            <v>Extrême-Nord</v>
          </cell>
          <cell r="C816" t="str">
            <v>CMExtrême-Nord</v>
          </cell>
        </row>
        <row r="817">
          <cell r="B817" t="str">
            <v>East</v>
          </cell>
          <cell r="C817" t="str">
            <v>CMEast</v>
          </cell>
        </row>
        <row r="818">
          <cell r="B818" t="str">
            <v>Est</v>
          </cell>
          <cell r="C818" t="str">
            <v>CMEst</v>
          </cell>
        </row>
        <row r="819">
          <cell r="B819" t="str">
            <v>Littoral</v>
          </cell>
          <cell r="C819" t="str">
            <v>CMLittoral</v>
          </cell>
        </row>
        <row r="820">
          <cell r="B820" t="str">
            <v>Littoral</v>
          </cell>
          <cell r="C820" t="str">
            <v>CMLittoral</v>
          </cell>
        </row>
        <row r="821">
          <cell r="B821" t="str">
            <v>North</v>
          </cell>
          <cell r="C821" t="str">
            <v>CMNorth</v>
          </cell>
        </row>
        <row r="822">
          <cell r="B822" t="str">
            <v>Nord</v>
          </cell>
          <cell r="C822" t="str">
            <v>CMNord</v>
          </cell>
        </row>
        <row r="823">
          <cell r="B823" t="str">
            <v>North-West</v>
          </cell>
          <cell r="C823" t="str">
            <v>CMNorth-West</v>
          </cell>
        </row>
        <row r="824">
          <cell r="B824" t="str">
            <v>Nord-Ouest</v>
          </cell>
          <cell r="C824" t="str">
            <v>CMNord-Ouest</v>
          </cell>
        </row>
        <row r="825">
          <cell r="B825" t="str">
            <v>West</v>
          </cell>
          <cell r="C825" t="str">
            <v>CMWest</v>
          </cell>
        </row>
        <row r="826">
          <cell r="B826" t="str">
            <v>Ouest</v>
          </cell>
          <cell r="C826" t="str">
            <v>CMOuest</v>
          </cell>
        </row>
        <row r="827">
          <cell r="B827" t="str">
            <v>South</v>
          </cell>
          <cell r="C827" t="str">
            <v>CMSouth</v>
          </cell>
        </row>
        <row r="828">
          <cell r="B828" t="str">
            <v>Sud</v>
          </cell>
          <cell r="C828" t="str">
            <v>CMSud</v>
          </cell>
        </row>
        <row r="829">
          <cell r="B829" t="str">
            <v>South-West</v>
          </cell>
          <cell r="C829" t="str">
            <v>CMSouth-West</v>
          </cell>
        </row>
        <row r="830">
          <cell r="B830" t="str">
            <v>Sud-Ouest</v>
          </cell>
          <cell r="C830" t="str">
            <v>CMSud-Ouest</v>
          </cell>
        </row>
        <row r="831">
          <cell r="B831" t="str">
            <v>Anhui Sheng</v>
          </cell>
          <cell r="C831" t="str">
            <v>CNAnhui Sheng</v>
          </cell>
        </row>
        <row r="832">
          <cell r="B832" t="str">
            <v>Fujian Sheng</v>
          </cell>
          <cell r="C832" t="str">
            <v>CNFujian Sheng</v>
          </cell>
        </row>
        <row r="833">
          <cell r="B833" t="str">
            <v>Guangdong Sheng</v>
          </cell>
          <cell r="C833" t="str">
            <v>CNGuangdong Sheng</v>
          </cell>
        </row>
        <row r="834">
          <cell r="B834" t="str">
            <v>Gansu Sheng</v>
          </cell>
          <cell r="C834" t="str">
            <v>CNGansu Sheng</v>
          </cell>
        </row>
        <row r="835">
          <cell r="B835" t="str">
            <v>Guizhou Sheng</v>
          </cell>
          <cell r="C835" t="str">
            <v>CNGuizhou Sheng</v>
          </cell>
        </row>
        <row r="836">
          <cell r="B836" t="str">
            <v>Henan Sheng</v>
          </cell>
          <cell r="C836" t="str">
            <v>CNHenan Sheng</v>
          </cell>
        </row>
        <row r="837">
          <cell r="B837" t="str">
            <v>Hubei Sheng</v>
          </cell>
          <cell r="C837" t="str">
            <v>CNHubei Sheng</v>
          </cell>
        </row>
        <row r="838">
          <cell r="B838" t="str">
            <v>Hebei Sheng</v>
          </cell>
          <cell r="C838" t="str">
            <v>CNHebei Sheng</v>
          </cell>
        </row>
        <row r="839">
          <cell r="B839" t="str">
            <v>Hainan Sheng</v>
          </cell>
          <cell r="C839" t="str">
            <v>CNHainan Sheng</v>
          </cell>
        </row>
        <row r="840">
          <cell r="B840" t="str">
            <v>Heilongjiang Sheng</v>
          </cell>
          <cell r="C840" t="str">
            <v>CNHeilongjiang Sheng</v>
          </cell>
        </row>
        <row r="841">
          <cell r="B841" t="str">
            <v>Hunan Sheng</v>
          </cell>
          <cell r="C841" t="str">
            <v>CNHunan Sheng</v>
          </cell>
        </row>
        <row r="842">
          <cell r="B842" t="str">
            <v>Jilin Sheng</v>
          </cell>
          <cell r="C842" t="str">
            <v>CNJilin Sheng</v>
          </cell>
        </row>
        <row r="843">
          <cell r="B843" t="str">
            <v>Jiangsu Sheng</v>
          </cell>
          <cell r="C843" t="str">
            <v>CNJiangsu Sheng</v>
          </cell>
        </row>
        <row r="844">
          <cell r="B844" t="str">
            <v>Jiangxi Sheng</v>
          </cell>
          <cell r="C844" t="str">
            <v>CNJiangxi Sheng</v>
          </cell>
        </row>
        <row r="845">
          <cell r="B845" t="str">
            <v>Liaoning Sheng</v>
          </cell>
          <cell r="C845" t="str">
            <v>CNLiaoning Sheng</v>
          </cell>
        </row>
        <row r="846">
          <cell r="B846" t="str">
            <v>Qinghai Sheng</v>
          </cell>
          <cell r="C846" t="str">
            <v>CNQinghai Sheng</v>
          </cell>
        </row>
        <row r="847">
          <cell r="B847" t="str">
            <v>Sichuan Sheng</v>
          </cell>
          <cell r="C847" t="str">
            <v>CNSichuan Sheng</v>
          </cell>
        </row>
        <row r="848">
          <cell r="B848" t="str">
            <v>Shandong Sheng</v>
          </cell>
          <cell r="C848" t="str">
            <v>CNShandong Sheng</v>
          </cell>
        </row>
        <row r="849">
          <cell r="B849" t="str">
            <v>Shaanxi Sheng</v>
          </cell>
          <cell r="C849" t="str">
            <v>CNShaanxi Sheng</v>
          </cell>
        </row>
        <row r="850">
          <cell r="B850" t="str">
            <v>Shanxi Sheng</v>
          </cell>
          <cell r="C850" t="str">
            <v>CNShanxi Sheng</v>
          </cell>
        </row>
        <row r="851">
          <cell r="B851" t="str">
            <v>Taiwan Sheng (see also separate country code entry under TW)</v>
          </cell>
          <cell r="C851" t="str">
            <v>CNTaiwan Sheng (see also separate country code entry under TW)</v>
          </cell>
        </row>
        <row r="852">
          <cell r="B852" t="str">
            <v>Yunnan Sheng</v>
          </cell>
          <cell r="C852" t="str">
            <v>CNYunnan Sheng</v>
          </cell>
        </row>
        <row r="853">
          <cell r="B853" t="str">
            <v>Zhejiang Sheng</v>
          </cell>
          <cell r="C853" t="str">
            <v>CNZhejiang Sheng</v>
          </cell>
        </row>
        <row r="854">
          <cell r="B854" t="str">
            <v>Guangxi Zhuangzu Zizhiqu</v>
          </cell>
          <cell r="C854" t="str">
            <v>CNGuangxi Zhuangzu Zizhiqu</v>
          </cell>
        </row>
        <row r="855">
          <cell r="B855" t="str">
            <v>Nei Mongol Zizhiqu</v>
          </cell>
          <cell r="C855" t="str">
            <v>CNNei Mongol Zizhiqu</v>
          </cell>
        </row>
        <row r="856">
          <cell r="B856" t="str">
            <v>Ningxia Huizi Zizhiqu</v>
          </cell>
          <cell r="C856" t="str">
            <v>CNNingxia Huizi Zizhiqu</v>
          </cell>
        </row>
        <row r="857">
          <cell r="B857" t="str">
            <v>Xinjiang Uygur Zizhiqu</v>
          </cell>
          <cell r="C857" t="str">
            <v>CNXinjiang Uygur Zizhiqu</v>
          </cell>
        </row>
        <row r="858">
          <cell r="B858" t="str">
            <v>Xizang Zizhiqu</v>
          </cell>
          <cell r="C858" t="str">
            <v>CNXizang Zizhiqu</v>
          </cell>
        </row>
        <row r="859">
          <cell r="B859" t="str">
            <v>Hong Kong SAR</v>
          </cell>
          <cell r="C859" t="str">
            <v>CNHong Kong SAR</v>
          </cell>
        </row>
        <row r="860">
          <cell r="B860" t="str">
            <v>Xianggang Tebiexingzhengqu (see also separate country code entry under HK)</v>
          </cell>
          <cell r="C860" t="str">
            <v>CNXianggang Tebiexingzhengqu (see also separate country code entry under HK)</v>
          </cell>
        </row>
        <row r="861">
          <cell r="B861" t="str">
            <v>Macao SAR (see also separate country code entry under MO)</v>
          </cell>
          <cell r="C861" t="str">
            <v>CNMacao SAR (see also separate country code entry under MO)</v>
          </cell>
        </row>
        <row r="862">
          <cell r="B862" t="str">
            <v>Macau SAR (see also separate country code entry under MO)</v>
          </cell>
          <cell r="C862" t="str">
            <v>CNMacau SAR (see also separate country code entry under MO)</v>
          </cell>
        </row>
        <row r="863">
          <cell r="B863" t="str">
            <v>Aomen Tebiexingzhengqu (see also separate country code entry under MO)</v>
          </cell>
          <cell r="C863" t="str">
            <v>CNAomen Tebiexingzhengqu (see also separate country code entry under MO)</v>
          </cell>
        </row>
        <row r="864">
          <cell r="B864" t="str">
            <v>Beijing Shi</v>
          </cell>
          <cell r="C864" t="str">
            <v>CNBeijing Shi</v>
          </cell>
        </row>
        <row r="865">
          <cell r="B865" t="str">
            <v>Chongqing Shi</v>
          </cell>
          <cell r="C865" t="str">
            <v>CNChongqing Shi</v>
          </cell>
        </row>
        <row r="866">
          <cell r="B866" t="str">
            <v>Shanghai Shi</v>
          </cell>
          <cell r="C866" t="str">
            <v>CNShanghai Shi</v>
          </cell>
        </row>
        <row r="867">
          <cell r="B867" t="str">
            <v>Tianjin Shi</v>
          </cell>
          <cell r="C867" t="str">
            <v>CNTianjin Shi</v>
          </cell>
        </row>
        <row r="868">
          <cell r="B868" t="str">
            <v>Amazonas</v>
          </cell>
          <cell r="C868" t="str">
            <v>COAmazonas</v>
          </cell>
        </row>
        <row r="869">
          <cell r="B869" t="str">
            <v>Antioquia</v>
          </cell>
          <cell r="C869" t="str">
            <v>COAntioquia</v>
          </cell>
        </row>
        <row r="870">
          <cell r="B870" t="str">
            <v>Arauca</v>
          </cell>
          <cell r="C870" t="str">
            <v>COArauca</v>
          </cell>
        </row>
        <row r="871">
          <cell r="B871" t="str">
            <v>Atlántico</v>
          </cell>
          <cell r="C871" t="str">
            <v>COAtlántico</v>
          </cell>
        </row>
        <row r="872">
          <cell r="B872" t="str">
            <v>Bolívar</v>
          </cell>
          <cell r="C872" t="str">
            <v>COBolívar</v>
          </cell>
        </row>
        <row r="873">
          <cell r="B873" t="str">
            <v>Boyacá</v>
          </cell>
          <cell r="C873" t="str">
            <v>COBoyacá</v>
          </cell>
        </row>
        <row r="874">
          <cell r="B874" t="str">
            <v>Caldas</v>
          </cell>
          <cell r="C874" t="str">
            <v>COCaldas</v>
          </cell>
        </row>
        <row r="875">
          <cell r="B875" t="str">
            <v>Caquetá</v>
          </cell>
          <cell r="C875" t="str">
            <v>COCaquetá</v>
          </cell>
        </row>
        <row r="876">
          <cell r="B876" t="str">
            <v>Casanare</v>
          </cell>
          <cell r="C876" t="str">
            <v>COCasanare</v>
          </cell>
        </row>
        <row r="877">
          <cell r="B877" t="str">
            <v>Cauca</v>
          </cell>
          <cell r="C877" t="str">
            <v>COCauca</v>
          </cell>
        </row>
        <row r="878">
          <cell r="B878" t="str">
            <v>Cesar</v>
          </cell>
          <cell r="C878" t="str">
            <v>COCesar</v>
          </cell>
        </row>
        <row r="879">
          <cell r="B879" t="str">
            <v>Chocó</v>
          </cell>
          <cell r="C879" t="str">
            <v>COChocó</v>
          </cell>
        </row>
        <row r="880">
          <cell r="B880" t="str">
            <v>Córdoba</v>
          </cell>
          <cell r="C880" t="str">
            <v>COCórdoba</v>
          </cell>
        </row>
        <row r="881">
          <cell r="B881" t="str">
            <v>Cundinamarca</v>
          </cell>
          <cell r="C881" t="str">
            <v>COCundinamarca</v>
          </cell>
        </row>
        <row r="882">
          <cell r="B882" t="str">
            <v>Guainía</v>
          </cell>
          <cell r="C882" t="str">
            <v>COGuainía</v>
          </cell>
        </row>
        <row r="883">
          <cell r="B883" t="str">
            <v>Guaviare</v>
          </cell>
          <cell r="C883" t="str">
            <v>COGuaviare</v>
          </cell>
        </row>
        <row r="884">
          <cell r="B884" t="str">
            <v>Huila</v>
          </cell>
          <cell r="C884" t="str">
            <v>COHuila</v>
          </cell>
        </row>
        <row r="885">
          <cell r="B885" t="str">
            <v>La Guajira</v>
          </cell>
          <cell r="C885" t="str">
            <v>COLa Guajira</v>
          </cell>
        </row>
        <row r="886">
          <cell r="B886" t="str">
            <v>Magdalena</v>
          </cell>
          <cell r="C886" t="str">
            <v>COMagdalena</v>
          </cell>
        </row>
        <row r="887">
          <cell r="B887" t="str">
            <v>Meta</v>
          </cell>
          <cell r="C887" t="str">
            <v>COMeta</v>
          </cell>
        </row>
        <row r="888">
          <cell r="B888" t="str">
            <v>Nariño</v>
          </cell>
          <cell r="C888" t="str">
            <v>CONariño</v>
          </cell>
        </row>
        <row r="889">
          <cell r="B889" t="str">
            <v>Norte de Santander</v>
          </cell>
          <cell r="C889" t="str">
            <v>CONorte de Santander</v>
          </cell>
        </row>
        <row r="890">
          <cell r="B890" t="str">
            <v>Putumayo</v>
          </cell>
          <cell r="C890" t="str">
            <v>COPutumayo</v>
          </cell>
        </row>
        <row r="891">
          <cell r="B891" t="str">
            <v>Quindío</v>
          </cell>
          <cell r="C891" t="str">
            <v>COQuindío</v>
          </cell>
        </row>
        <row r="892">
          <cell r="B892" t="str">
            <v>Risaralda</v>
          </cell>
          <cell r="C892" t="str">
            <v>CORisaralda</v>
          </cell>
        </row>
        <row r="893">
          <cell r="B893" t="str">
            <v>Santander</v>
          </cell>
          <cell r="C893" t="str">
            <v>COSantander</v>
          </cell>
        </row>
        <row r="894">
          <cell r="B894" t="str">
            <v>San Andrés, Providencia y Santa Catalina</v>
          </cell>
          <cell r="C894" t="str">
            <v>COSan Andrés, Providencia y Santa Catalina</v>
          </cell>
        </row>
        <row r="895">
          <cell r="B895" t="str">
            <v>Sucre</v>
          </cell>
          <cell r="C895" t="str">
            <v>COSucre</v>
          </cell>
        </row>
        <row r="896">
          <cell r="B896" t="str">
            <v>Tolima</v>
          </cell>
          <cell r="C896" t="str">
            <v>COTolima</v>
          </cell>
        </row>
        <row r="897">
          <cell r="B897" t="str">
            <v>Valle del Cauca</v>
          </cell>
          <cell r="C897" t="str">
            <v>COValle del Cauca</v>
          </cell>
        </row>
        <row r="898">
          <cell r="B898" t="str">
            <v>Vaupés</v>
          </cell>
          <cell r="C898" t="str">
            <v>COVaupés</v>
          </cell>
        </row>
        <row r="899">
          <cell r="B899" t="str">
            <v>Vichada</v>
          </cell>
          <cell r="C899" t="str">
            <v>COVichada</v>
          </cell>
        </row>
        <row r="900">
          <cell r="B900" t="str">
            <v>Distrito Capital de Bogotá</v>
          </cell>
          <cell r="C900" t="str">
            <v>CODistrito Capital de Bogotá</v>
          </cell>
        </row>
        <row r="901">
          <cell r="B901" t="str">
            <v>Alajuela</v>
          </cell>
          <cell r="C901" t="str">
            <v>CRAlajuela</v>
          </cell>
        </row>
        <row r="902">
          <cell r="B902" t="str">
            <v>Cartago</v>
          </cell>
          <cell r="C902" t="str">
            <v>CRCartago</v>
          </cell>
        </row>
        <row r="903">
          <cell r="B903" t="str">
            <v>Guanacaste</v>
          </cell>
          <cell r="C903" t="str">
            <v>CRGuanacaste</v>
          </cell>
        </row>
        <row r="904">
          <cell r="B904" t="str">
            <v>Heredia</v>
          </cell>
          <cell r="C904" t="str">
            <v>CRHeredia</v>
          </cell>
        </row>
        <row r="905">
          <cell r="B905" t="str">
            <v>Limón</v>
          </cell>
          <cell r="C905" t="str">
            <v>CRLimón</v>
          </cell>
        </row>
        <row r="906">
          <cell r="B906" t="str">
            <v>Puntarenas</v>
          </cell>
          <cell r="C906" t="str">
            <v>CRPuntarenas</v>
          </cell>
        </row>
        <row r="907">
          <cell r="B907" t="str">
            <v>San José</v>
          </cell>
          <cell r="C907" t="str">
            <v>CRSan José</v>
          </cell>
        </row>
        <row r="908">
          <cell r="B908" t="str">
            <v>Pinar del Río</v>
          </cell>
          <cell r="C908" t="str">
            <v>CUPinar del Río</v>
          </cell>
        </row>
        <row r="909">
          <cell r="B909" t="str">
            <v>La Habana</v>
          </cell>
          <cell r="C909" t="str">
            <v>CULa Habana</v>
          </cell>
        </row>
        <row r="910">
          <cell r="B910" t="str">
            <v>Matanzas</v>
          </cell>
          <cell r="C910" t="str">
            <v>CUMatanzas</v>
          </cell>
        </row>
        <row r="911">
          <cell r="B911" t="str">
            <v>Villa Clara</v>
          </cell>
          <cell r="C911" t="str">
            <v>CUVilla Clara</v>
          </cell>
        </row>
        <row r="912">
          <cell r="B912" t="str">
            <v>Cienfuegos</v>
          </cell>
          <cell r="C912" t="str">
            <v>CUCienfuegos</v>
          </cell>
        </row>
        <row r="913">
          <cell r="B913" t="str">
            <v>Sancti Spíritus</v>
          </cell>
          <cell r="C913" t="str">
            <v>CUSancti Spíritus</v>
          </cell>
        </row>
        <row r="914">
          <cell r="B914" t="str">
            <v>Ciego de Ávila</v>
          </cell>
          <cell r="C914" t="str">
            <v>CUCiego de Ávila</v>
          </cell>
        </row>
        <row r="915">
          <cell r="B915" t="str">
            <v>Camagüey</v>
          </cell>
          <cell r="C915" t="str">
            <v>CUCamagüey</v>
          </cell>
        </row>
        <row r="916">
          <cell r="B916" t="str">
            <v>Las Tunas</v>
          </cell>
          <cell r="C916" t="str">
            <v>CULas Tunas</v>
          </cell>
        </row>
        <row r="917">
          <cell r="B917" t="str">
            <v>Holguín</v>
          </cell>
          <cell r="C917" t="str">
            <v>CUHolguín</v>
          </cell>
        </row>
        <row r="918">
          <cell r="B918" t="str">
            <v>Granma</v>
          </cell>
          <cell r="C918" t="str">
            <v>CUGranma</v>
          </cell>
        </row>
        <row r="919">
          <cell r="B919" t="str">
            <v>Santiago de Cuba</v>
          </cell>
          <cell r="C919" t="str">
            <v>CUSantiago de Cuba</v>
          </cell>
        </row>
        <row r="920">
          <cell r="B920" t="str">
            <v>Guantánamo</v>
          </cell>
          <cell r="C920" t="str">
            <v>CUGuantánamo</v>
          </cell>
        </row>
        <row r="921">
          <cell r="B921" t="str">
            <v>Artemisa</v>
          </cell>
          <cell r="C921" t="str">
            <v>CUArtemisa</v>
          </cell>
        </row>
        <row r="922">
          <cell r="B922" t="str">
            <v>Mayabeque</v>
          </cell>
          <cell r="C922" t="str">
            <v>CUMayabeque</v>
          </cell>
        </row>
        <row r="923">
          <cell r="B923" t="str">
            <v>Isla de la Juventud</v>
          </cell>
          <cell r="C923" t="str">
            <v>CUIsla de la Juventud</v>
          </cell>
        </row>
        <row r="924">
          <cell r="B924" t="str">
            <v>Ilhas de Barlavento</v>
          </cell>
          <cell r="C924" t="str">
            <v>CVIlhas de Barlavento</v>
          </cell>
        </row>
        <row r="925">
          <cell r="B925" t="str">
            <v>Boa Vista</v>
          </cell>
          <cell r="C925" t="str">
            <v>CVBoa Vista</v>
          </cell>
        </row>
        <row r="926">
          <cell r="B926" t="str">
            <v>Paul</v>
          </cell>
          <cell r="C926" t="str">
            <v>CVPaul</v>
          </cell>
        </row>
        <row r="927">
          <cell r="B927" t="str">
            <v>Porto Novo</v>
          </cell>
          <cell r="C927" t="str">
            <v>CVPorto Novo</v>
          </cell>
        </row>
        <row r="928">
          <cell r="B928" t="str">
            <v>Ribeira Brava</v>
          </cell>
          <cell r="C928" t="str">
            <v>CVRibeira Brava</v>
          </cell>
        </row>
        <row r="929">
          <cell r="B929" t="str">
            <v>Ribeira Grande</v>
          </cell>
          <cell r="C929" t="str">
            <v>CVRibeira Grande</v>
          </cell>
        </row>
        <row r="930">
          <cell r="B930" t="str">
            <v>Sal</v>
          </cell>
          <cell r="C930" t="str">
            <v>CVSal</v>
          </cell>
        </row>
        <row r="931">
          <cell r="B931" t="str">
            <v>São Vicente</v>
          </cell>
          <cell r="C931" t="str">
            <v>CVSão Vicente</v>
          </cell>
        </row>
        <row r="932">
          <cell r="B932" t="str">
            <v>Tarrafal de São Nicolau</v>
          </cell>
          <cell r="C932" t="str">
            <v>CVTarrafal de São Nicolau</v>
          </cell>
        </row>
        <row r="933">
          <cell r="B933" t="str">
            <v>Ilhas de Sotavento</v>
          </cell>
          <cell r="C933" t="str">
            <v>CVIlhas de Sotavento</v>
          </cell>
        </row>
        <row r="934">
          <cell r="B934" t="str">
            <v>Brava</v>
          </cell>
          <cell r="C934" t="str">
            <v>CVBrava</v>
          </cell>
        </row>
        <row r="935">
          <cell r="B935" t="str">
            <v>Santa Catarina</v>
          </cell>
          <cell r="C935" t="str">
            <v>CVSanta Catarina</v>
          </cell>
        </row>
        <row r="936">
          <cell r="B936" t="str">
            <v>Santa Catarina do Fogo</v>
          </cell>
          <cell r="C936" t="str">
            <v>CVSanta Catarina do Fogo</v>
          </cell>
        </row>
        <row r="937">
          <cell r="B937" t="str">
            <v>Santa Cruz</v>
          </cell>
          <cell r="C937" t="str">
            <v>CVSanta Cruz</v>
          </cell>
        </row>
        <row r="938">
          <cell r="B938" t="str">
            <v>Maio</v>
          </cell>
          <cell r="C938" t="str">
            <v>CVMaio</v>
          </cell>
        </row>
        <row r="939">
          <cell r="B939" t="str">
            <v>Mosteiros</v>
          </cell>
          <cell r="C939" t="str">
            <v>CVMosteiros</v>
          </cell>
        </row>
        <row r="940">
          <cell r="B940" t="str">
            <v>Praia</v>
          </cell>
          <cell r="C940" t="str">
            <v>CVPraia</v>
          </cell>
        </row>
        <row r="941">
          <cell r="B941" t="str">
            <v>Ribeira Grande de Santiago</v>
          </cell>
          <cell r="C941" t="str">
            <v>CVRibeira Grande de Santiago</v>
          </cell>
        </row>
        <row r="942">
          <cell r="B942" t="str">
            <v>São Domingos</v>
          </cell>
          <cell r="C942" t="str">
            <v>CVSão Domingos</v>
          </cell>
        </row>
        <row r="943">
          <cell r="B943" t="str">
            <v>São Filipe</v>
          </cell>
          <cell r="C943" t="str">
            <v>CVSão Filipe</v>
          </cell>
        </row>
        <row r="944">
          <cell r="B944" t="str">
            <v>São Miguel</v>
          </cell>
          <cell r="C944" t="str">
            <v>CVSão Miguel</v>
          </cell>
        </row>
        <row r="945">
          <cell r="B945" t="str">
            <v>São Lourenço dos Órgãos</v>
          </cell>
          <cell r="C945" t="str">
            <v>CVSão Lourenço dos Órgãos</v>
          </cell>
        </row>
        <row r="946">
          <cell r="B946" t="str">
            <v>São Salvador do Mundo</v>
          </cell>
          <cell r="C946" t="str">
            <v>CVSão Salvador do Mundo</v>
          </cell>
        </row>
        <row r="947">
          <cell r="B947" t="str">
            <v>Tarrafal</v>
          </cell>
          <cell r="C947" t="str">
            <v>CVTarrafal</v>
          </cell>
        </row>
        <row r="948">
          <cell r="B948" t="str">
            <v>Lefkosia</v>
          </cell>
          <cell r="C948" t="str">
            <v>CYLefkosia</v>
          </cell>
        </row>
        <row r="949">
          <cell r="B949" t="str">
            <v>Lefkoşa</v>
          </cell>
          <cell r="C949" t="str">
            <v>CYLefkoşa</v>
          </cell>
        </row>
        <row r="950">
          <cell r="B950" t="str">
            <v>Lemesos</v>
          </cell>
          <cell r="C950" t="str">
            <v>CYLemesos</v>
          </cell>
        </row>
        <row r="951">
          <cell r="B951" t="str">
            <v>Leymasun</v>
          </cell>
          <cell r="C951" t="str">
            <v>CYLeymasun</v>
          </cell>
        </row>
        <row r="952">
          <cell r="B952" t="str">
            <v>Larnaka</v>
          </cell>
          <cell r="C952" t="str">
            <v>CYLarnaka</v>
          </cell>
        </row>
        <row r="953">
          <cell r="B953" t="str">
            <v>Larnaka</v>
          </cell>
          <cell r="C953" t="str">
            <v>CYLarnaka</v>
          </cell>
        </row>
        <row r="954">
          <cell r="B954" t="str">
            <v>Ammochostos</v>
          </cell>
          <cell r="C954" t="str">
            <v>CYAmmochostos</v>
          </cell>
        </row>
        <row r="955">
          <cell r="B955" t="str">
            <v>Mağusa</v>
          </cell>
          <cell r="C955" t="str">
            <v>CYMağusa</v>
          </cell>
        </row>
        <row r="956">
          <cell r="B956" t="str">
            <v>Pafos</v>
          </cell>
          <cell r="C956" t="str">
            <v>CYPafos</v>
          </cell>
        </row>
        <row r="957">
          <cell r="B957" t="str">
            <v>Baf</v>
          </cell>
          <cell r="C957" t="str">
            <v>CYBaf</v>
          </cell>
        </row>
        <row r="958">
          <cell r="B958" t="str">
            <v>Keryneia</v>
          </cell>
          <cell r="C958" t="str">
            <v>CYKeryneia</v>
          </cell>
        </row>
        <row r="959">
          <cell r="B959" t="str">
            <v>Girne</v>
          </cell>
          <cell r="C959" t="str">
            <v>CYGirne</v>
          </cell>
        </row>
        <row r="960">
          <cell r="B960" t="str">
            <v>Středočeský kraj</v>
          </cell>
          <cell r="C960" t="str">
            <v>CZStředočeský kraj</v>
          </cell>
        </row>
        <row r="961">
          <cell r="B961" t="str">
            <v>Benešov</v>
          </cell>
          <cell r="C961" t="str">
            <v>CZBenešov</v>
          </cell>
        </row>
        <row r="962">
          <cell r="B962" t="str">
            <v>Beroun</v>
          </cell>
          <cell r="C962" t="str">
            <v>CZBeroun</v>
          </cell>
        </row>
        <row r="963">
          <cell r="B963" t="str">
            <v>Kladno</v>
          </cell>
          <cell r="C963" t="str">
            <v>CZKladno</v>
          </cell>
        </row>
        <row r="964">
          <cell r="B964" t="str">
            <v>Kolín</v>
          </cell>
          <cell r="C964" t="str">
            <v>CZKolín</v>
          </cell>
        </row>
        <row r="965">
          <cell r="B965" t="str">
            <v>Kutná Hora</v>
          </cell>
          <cell r="C965" t="str">
            <v>CZKutná Hora</v>
          </cell>
        </row>
        <row r="966">
          <cell r="B966" t="str">
            <v>Mělník</v>
          </cell>
          <cell r="C966" t="str">
            <v>CZMělník</v>
          </cell>
        </row>
        <row r="967">
          <cell r="B967" t="str">
            <v>Mladá Boleslav</v>
          </cell>
          <cell r="C967" t="str">
            <v>CZMladá Boleslav</v>
          </cell>
        </row>
        <row r="968">
          <cell r="B968" t="str">
            <v>Nymburk</v>
          </cell>
          <cell r="C968" t="str">
            <v>CZNymburk</v>
          </cell>
        </row>
        <row r="969">
          <cell r="B969" t="str">
            <v>Praha-východ</v>
          </cell>
          <cell r="C969" t="str">
            <v>CZPraha-východ</v>
          </cell>
        </row>
        <row r="970">
          <cell r="B970" t="str">
            <v>Praha-západ</v>
          </cell>
          <cell r="C970" t="str">
            <v>CZPraha-západ</v>
          </cell>
        </row>
        <row r="971">
          <cell r="B971" t="str">
            <v>Příbram</v>
          </cell>
          <cell r="C971" t="str">
            <v>CZPříbram</v>
          </cell>
        </row>
        <row r="972">
          <cell r="B972" t="str">
            <v>Rakovník</v>
          </cell>
          <cell r="C972" t="str">
            <v>CZRakovník</v>
          </cell>
        </row>
        <row r="973">
          <cell r="B973" t="str">
            <v>Jihočeský kraj</v>
          </cell>
          <cell r="C973" t="str">
            <v>CZJihočeský kraj</v>
          </cell>
        </row>
        <row r="974">
          <cell r="B974" t="str">
            <v>České Budějovice</v>
          </cell>
          <cell r="C974" t="str">
            <v>CZČeské Budějovice</v>
          </cell>
        </row>
        <row r="975">
          <cell r="B975" t="str">
            <v>Český Krumlov</v>
          </cell>
          <cell r="C975" t="str">
            <v>CZČeský Krumlov</v>
          </cell>
        </row>
        <row r="976">
          <cell r="B976" t="str">
            <v>Jindřichův Hradec</v>
          </cell>
          <cell r="C976" t="str">
            <v>CZJindřichův Hradec</v>
          </cell>
        </row>
        <row r="977">
          <cell r="B977" t="str">
            <v>Písek</v>
          </cell>
          <cell r="C977" t="str">
            <v>CZPísek</v>
          </cell>
        </row>
        <row r="978">
          <cell r="B978" t="str">
            <v>Prachatice</v>
          </cell>
          <cell r="C978" t="str">
            <v>CZPrachatice</v>
          </cell>
        </row>
        <row r="979">
          <cell r="B979" t="str">
            <v>Strakonice</v>
          </cell>
          <cell r="C979" t="str">
            <v>CZStrakonice</v>
          </cell>
        </row>
        <row r="980">
          <cell r="B980" t="str">
            <v>Tábor</v>
          </cell>
          <cell r="C980" t="str">
            <v>CZTábor</v>
          </cell>
        </row>
        <row r="981">
          <cell r="B981" t="str">
            <v>Plzeňský kraj</v>
          </cell>
          <cell r="C981" t="str">
            <v>CZPlzeňský kraj</v>
          </cell>
        </row>
        <row r="982">
          <cell r="B982" t="str">
            <v>Domažlice</v>
          </cell>
          <cell r="C982" t="str">
            <v>CZDomažlice</v>
          </cell>
        </row>
        <row r="983">
          <cell r="B983" t="str">
            <v>Klatovy</v>
          </cell>
          <cell r="C983" t="str">
            <v>CZKlatovy</v>
          </cell>
        </row>
        <row r="984">
          <cell r="B984" t="str">
            <v>Plzeň-město</v>
          </cell>
          <cell r="C984" t="str">
            <v>CZPlzeň-město</v>
          </cell>
        </row>
        <row r="985">
          <cell r="B985" t="str">
            <v>Plzeň-jih</v>
          </cell>
          <cell r="C985" t="str">
            <v>CZPlzeň-jih</v>
          </cell>
        </row>
        <row r="986">
          <cell r="B986" t="str">
            <v>Plzeň-sever</v>
          </cell>
          <cell r="C986" t="str">
            <v>CZPlzeň-sever</v>
          </cell>
        </row>
        <row r="987">
          <cell r="B987" t="str">
            <v>Rokycany</v>
          </cell>
          <cell r="C987" t="str">
            <v>CZRokycany</v>
          </cell>
        </row>
        <row r="988">
          <cell r="B988" t="str">
            <v>Tachov</v>
          </cell>
          <cell r="C988" t="str">
            <v>CZTachov</v>
          </cell>
        </row>
        <row r="989">
          <cell r="B989" t="str">
            <v>Karlovarský kraj</v>
          </cell>
          <cell r="C989" t="str">
            <v>CZKarlovarský kraj</v>
          </cell>
        </row>
        <row r="990">
          <cell r="B990" t="str">
            <v>Cheb</v>
          </cell>
          <cell r="C990" t="str">
            <v>CZCheb</v>
          </cell>
        </row>
        <row r="991">
          <cell r="B991" t="str">
            <v>Karlovy Vary</v>
          </cell>
          <cell r="C991" t="str">
            <v>CZKarlovy Vary</v>
          </cell>
        </row>
        <row r="992">
          <cell r="B992" t="str">
            <v>Sokolov</v>
          </cell>
          <cell r="C992" t="str">
            <v>CZSokolov</v>
          </cell>
        </row>
        <row r="993">
          <cell r="B993" t="str">
            <v>Ústecký kraj</v>
          </cell>
          <cell r="C993" t="str">
            <v>CZÚstecký kraj</v>
          </cell>
        </row>
        <row r="994">
          <cell r="B994" t="str">
            <v>Děčín</v>
          </cell>
          <cell r="C994" t="str">
            <v>CZDěčín</v>
          </cell>
        </row>
        <row r="995">
          <cell r="B995" t="str">
            <v>Chomutov</v>
          </cell>
          <cell r="C995" t="str">
            <v>CZChomutov</v>
          </cell>
        </row>
        <row r="996">
          <cell r="B996" t="str">
            <v>Litoměřice</v>
          </cell>
          <cell r="C996" t="str">
            <v>CZLitoměřice</v>
          </cell>
        </row>
        <row r="997">
          <cell r="B997" t="str">
            <v>Louny</v>
          </cell>
          <cell r="C997" t="str">
            <v>CZLouny</v>
          </cell>
        </row>
        <row r="998">
          <cell r="B998" t="str">
            <v>Most</v>
          </cell>
          <cell r="C998" t="str">
            <v>CZMost</v>
          </cell>
        </row>
        <row r="999">
          <cell r="B999" t="str">
            <v>Teplice</v>
          </cell>
          <cell r="C999" t="str">
            <v>CZTeplice</v>
          </cell>
        </row>
        <row r="1000">
          <cell r="B1000" t="str">
            <v>Ústí nad Labem</v>
          </cell>
          <cell r="C1000" t="str">
            <v>CZÚstí nad Labem</v>
          </cell>
        </row>
        <row r="1001">
          <cell r="B1001" t="str">
            <v>Liberecký kraj</v>
          </cell>
          <cell r="C1001" t="str">
            <v>CZLiberecký kraj</v>
          </cell>
        </row>
        <row r="1002">
          <cell r="B1002" t="str">
            <v>Česká Lípa</v>
          </cell>
          <cell r="C1002" t="str">
            <v>CZČeská Lípa</v>
          </cell>
        </row>
        <row r="1003">
          <cell r="B1003" t="str">
            <v>Jablonec nad Nisou</v>
          </cell>
          <cell r="C1003" t="str">
            <v>CZJablonec nad Nisou</v>
          </cell>
        </row>
        <row r="1004">
          <cell r="B1004" t="str">
            <v>Liberec</v>
          </cell>
          <cell r="C1004" t="str">
            <v>CZLiberec</v>
          </cell>
        </row>
        <row r="1005">
          <cell r="B1005" t="str">
            <v>Semily</v>
          </cell>
          <cell r="C1005" t="str">
            <v>CZSemily</v>
          </cell>
        </row>
        <row r="1006">
          <cell r="B1006" t="str">
            <v>Královéhradecký kraj</v>
          </cell>
          <cell r="C1006" t="str">
            <v>CZKrálovéhradecký kraj</v>
          </cell>
        </row>
        <row r="1007">
          <cell r="B1007" t="str">
            <v>Hradec Králové</v>
          </cell>
          <cell r="C1007" t="str">
            <v>CZHradec Králové</v>
          </cell>
        </row>
        <row r="1008">
          <cell r="B1008" t="str">
            <v>Jičín</v>
          </cell>
          <cell r="C1008" t="str">
            <v>CZJičín</v>
          </cell>
        </row>
        <row r="1009">
          <cell r="B1009" t="str">
            <v>Náchod</v>
          </cell>
          <cell r="C1009" t="str">
            <v>CZNáchod</v>
          </cell>
        </row>
        <row r="1010">
          <cell r="B1010" t="str">
            <v>Rychnov nad Kněžnou</v>
          </cell>
          <cell r="C1010" t="str">
            <v>CZRychnov nad Kněžnou</v>
          </cell>
        </row>
        <row r="1011">
          <cell r="B1011" t="str">
            <v>Trutnov</v>
          </cell>
          <cell r="C1011" t="str">
            <v>CZTrutnov</v>
          </cell>
        </row>
        <row r="1012">
          <cell r="B1012" t="str">
            <v>Pardubický kraj</v>
          </cell>
          <cell r="C1012" t="str">
            <v>CZPardubický kraj</v>
          </cell>
        </row>
        <row r="1013">
          <cell r="B1013" t="str">
            <v>Chrudim</v>
          </cell>
          <cell r="C1013" t="str">
            <v>CZChrudim</v>
          </cell>
        </row>
        <row r="1014">
          <cell r="B1014" t="str">
            <v>Pardubice</v>
          </cell>
          <cell r="C1014" t="str">
            <v>CZPardubice</v>
          </cell>
        </row>
        <row r="1015">
          <cell r="B1015" t="str">
            <v>Svitavy</v>
          </cell>
          <cell r="C1015" t="str">
            <v>CZSvitavy</v>
          </cell>
        </row>
        <row r="1016">
          <cell r="B1016" t="str">
            <v>Ústí nad Orlicí</v>
          </cell>
          <cell r="C1016" t="str">
            <v>CZÚstí nad Orlicí</v>
          </cell>
        </row>
        <row r="1017">
          <cell r="B1017" t="str">
            <v>Kraj Vysočina</v>
          </cell>
          <cell r="C1017" t="str">
            <v>CZKraj Vysočina</v>
          </cell>
        </row>
        <row r="1018">
          <cell r="B1018" t="str">
            <v>Havlíčkův Brod</v>
          </cell>
          <cell r="C1018" t="str">
            <v>CZHavlíčkův Brod</v>
          </cell>
        </row>
        <row r="1019">
          <cell r="B1019" t="str">
            <v>Jihlava</v>
          </cell>
          <cell r="C1019" t="str">
            <v>CZJihlava</v>
          </cell>
        </row>
        <row r="1020">
          <cell r="B1020" t="str">
            <v>Pelhřimov</v>
          </cell>
          <cell r="C1020" t="str">
            <v>CZPelhřimov</v>
          </cell>
        </row>
        <row r="1021">
          <cell r="B1021" t="str">
            <v>Třebíč</v>
          </cell>
          <cell r="C1021" t="str">
            <v>CZTřebíč</v>
          </cell>
        </row>
        <row r="1022">
          <cell r="B1022" t="str">
            <v>Žďár nad Sázavou</v>
          </cell>
          <cell r="C1022" t="str">
            <v>CZŽďár nad Sázavou</v>
          </cell>
        </row>
        <row r="1023">
          <cell r="B1023" t="str">
            <v>Jihomoravský kraj</v>
          </cell>
          <cell r="C1023" t="str">
            <v>CZJihomoravský kraj</v>
          </cell>
        </row>
        <row r="1024">
          <cell r="B1024" t="str">
            <v>Blansko</v>
          </cell>
          <cell r="C1024" t="str">
            <v>CZBlansko</v>
          </cell>
        </row>
        <row r="1025">
          <cell r="B1025" t="str">
            <v>Brno-město</v>
          </cell>
          <cell r="C1025" t="str">
            <v>CZBrno-město</v>
          </cell>
        </row>
        <row r="1026">
          <cell r="B1026" t="str">
            <v>Brno-venkov</v>
          </cell>
          <cell r="C1026" t="str">
            <v>CZBrno-venkov</v>
          </cell>
        </row>
        <row r="1027">
          <cell r="B1027" t="str">
            <v>Břeclav</v>
          </cell>
          <cell r="C1027" t="str">
            <v>CZBřeclav</v>
          </cell>
        </row>
        <row r="1028">
          <cell r="B1028" t="str">
            <v>Hodonín</v>
          </cell>
          <cell r="C1028" t="str">
            <v>CZHodonín</v>
          </cell>
        </row>
        <row r="1029">
          <cell r="B1029" t="str">
            <v>Vyškov</v>
          </cell>
          <cell r="C1029" t="str">
            <v>CZVyškov</v>
          </cell>
        </row>
        <row r="1030">
          <cell r="B1030" t="str">
            <v>Znojmo</v>
          </cell>
          <cell r="C1030" t="str">
            <v>CZZnojmo</v>
          </cell>
        </row>
        <row r="1031">
          <cell r="B1031" t="str">
            <v>Olomoucký kraj</v>
          </cell>
          <cell r="C1031" t="str">
            <v>CZOlomoucký kraj</v>
          </cell>
        </row>
        <row r="1032">
          <cell r="B1032" t="str">
            <v>Jeseník</v>
          </cell>
          <cell r="C1032" t="str">
            <v>CZJeseník</v>
          </cell>
        </row>
        <row r="1033">
          <cell r="B1033" t="str">
            <v>Olomouc</v>
          </cell>
          <cell r="C1033" t="str">
            <v>CZOlomouc</v>
          </cell>
        </row>
        <row r="1034">
          <cell r="B1034" t="str">
            <v>Prostějov</v>
          </cell>
          <cell r="C1034" t="str">
            <v>CZProstějov</v>
          </cell>
        </row>
        <row r="1035">
          <cell r="B1035" t="str">
            <v>Přerov</v>
          </cell>
          <cell r="C1035" t="str">
            <v>CZPřerov</v>
          </cell>
        </row>
        <row r="1036">
          <cell r="B1036" t="str">
            <v>Šumperk</v>
          </cell>
          <cell r="C1036" t="str">
            <v>CZŠumperk</v>
          </cell>
        </row>
        <row r="1037">
          <cell r="B1037" t="str">
            <v>Zlínský kraj</v>
          </cell>
          <cell r="C1037" t="str">
            <v>CZZlínský kraj</v>
          </cell>
        </row>
        <row r="1038">
          <cell r="B1038" t="str">
            <v>Kroměříž</v>
          </cell>
          <cell r="C1038" t="str">
            <v>CZKroměříž</v>
          </cell>
        </row>
        <row r="1039">
          <cell r="B1039" t="str">
            <v>Uherské Hradiště</v>
          </cell>
          <cell r="C1039" t="str">
            <v>CZUherské Hradiště</v>
          </cell>
        </row>
        <row r="1040">
          <cell r="B1040" t="str">
            <v>Vsetín</v>
          </cell>
          <cell r="C1040" t="str">
            <v>CZVsetín</v>
          </cell>
        </row>
        <row r="1041">
          <cell r="B1041" t="str">
            <v>Zlín</v>
          </cell>
          <cell r="C1041" t="str">
            <v>CZZlín</v>
          </cell>
        </row>
        <row r="1042">
          <cell r="B1042" t="str">
            <v>Moravskoslezský kraj</v>
          </cell>
          <cell r="C1042" t="str">
            <v>CZMoravskoslezský kraj</v>
          </cell>
        </row>
        <row r="1043">
          <cell r="B1043" t="str">
            <v>Bruntál</v>
          </cell>
          <cell r="C1043" t="str">
            <v>CZBruntál</v>
          </cell>
        </row>
        <row r="1044">
          <cell r="B1044" t="str">
            <v>Frýdek-Místek</v>
          </cell>
          <cell r="C1044" t="str">
            <v>CZFrýdek-Místek</v>
          </cell>
        </row>
        <row r="1045">
          <cell r="B1045" t="str">
            <v>Karviná</v>
          </cell>
          <cell r="C1045" t="str">
            <v>CZKarviná</v>
          </cell>
        </row>
        <row r="1046">
          <cell r="B1046" t="str">
            <v>Nový Jičín</v>
          </cell>
          <cell r="C1046" t="str">
            <v>CZNový Jičín</v>
          </cell>
        </row>
        <row r="1047">
          <cell r="B1047" t="str">
            <v>Opava</v>
          </cell>
          <cell r="C1047" t="str">
            <v>CZOpava</v>
          </cell>
        </row>
        <row r="1048">
          <cell r="B1048" t="str">
            <v>Ostrava-město</v>
          </cell>
          <cell r="C1048" t="str">
            <v>CZOstrava-město</v>
          </cell>
        </row>
        <row r="1049">
          <cell r="B1049" t="str">
            <v>Praha, Hlavní město</v>
          </cell>
          <cell r="C1049" t="str">
            <v>CZPraha, Hlavní město</v>
          </cell>
        </row>
        <row r="1050">
          <cell r="B1050" t="str">
            <v>Brandenburg</v>
          </cell>
          <cell r="C1050" t="str">
            <v>DEBrandenburg</v>
          </cell>
        </row>
        <row r="1051">
          <cell r="B1051" t="str">
            <v>Berlin</v>
          </cell>
          <cell r="C1051" t="str">
            <v>DEBerlin</v>
          </cell>
        </row>
        <row r="1052">
          <cell r="B1052" t="str">
            <v>Baden-Württemberg</v>
          </cell>
          <cell r="C1052" t="str">
            <v>DEBaden-Württemberg</v>
          </cell>
        </row>
        <row r="1053">
          <cell r="B1053" t="str">
            <v>Bayern</v>
          </cell>
          <cell r="C1053" t="str">
            <v>DEBayern</v>
          </cell>
        </row>
        <row r="1054">
          <cell r="B1054" t="str">
            <v>Bremen</v>
          </cell>
          <cell r="C1054" t="str">
            <v>DEBremen</v>
          </cell>
        </row>
        <row r="1055">
          <cell r="B1055" t="str">
            <v>Hessen</v>
          </cell>
          <cell r="C1055" t="str">
            <v>DEHessen</v>
          </cell>
        </row>
        <row r="1056">
          <cell r="B1056" t="str">
            <v>Hamburg</v>
          </cell>
          <cell r="C1056" t="str">
            <v>DEHamburg</v>
          </cell>
        </row>
        <row r="1057">
          <cell r="B1057" t="str">
            <v>Mecklenburg-Vorpommern</v>
          </cell>
          <cell r="C1057" t="str">
            <v>DEMecklenburg-Vorpommern</v>
          </cell>
        </row>
        <row r="1058">
          <cell r="B1058" t="str">
            <v>Niedersachsen</v>
          </cell>
          <cell r="C1058" t="str">
            <v>DENiedersachsen</v>
          </cell>
        </row>
        <row r="1059">
          <cell r="B1059" t="str">
            <v>Nordrhein-Westfalen</v>
          </cell>
          <cell r="C1059" t="str">
            <v>DENordrhein-Westfalen</v>
          </cell>
        </row>
        <row r="1060">
          <cell r="B1060" t="str">
            <v>Rheinland-Pfalz</v>
          </cell>
          <cell r="C1060" t="str">
            <v>DERheinland-Pfalz</v>
          </cell>
        </row>
        <row r="1061">
          <cell r="B1061" t="str">
            <v>Schleswig-Holstein</v>
          </cell>
          <cell r="C1061" t="str">
            <v>DESchleswig-Holstein</v>
          </cell>
        </row>
        <row r="1062">
          <cell r="B1062" t="str">
            <v>Saarland</v>
          </cell>
          <cell r="C1062" t="str">
            <v>DESaarland</v>
          </cell>
        </row>
        <row r="1063">
          <cell r="B1063" t="str">
            <v>Sachsen</v>
          </cell>
          <cell r="C1063" t="str">
            <v>DESachsen</v>
          </cell>
        </row>
        <row r="1064">
          <cell r="B1064" t="str">
            <v>Sachsen-Anhalt</v>
          </cell>
          <cell r="C1064" t="str">
            <v>DESachsen-Anhalt</v>
          </cell>
        </row>
        <row r="1065">
          <cell r="B1065" t="str">
            <v>Thüringen</v>
          </cell>
          <cell r="C1065" t="str">
            <v>DEThüringen</v>
          </cell>
        </row>
        <row r="1066">
          <cell r="B1066" t="str">
            <v>‘Artā</v>
          </cell>
          <cell r="C1066" t="str">
            <v>DJ‘Artā</v>
          </cell>
        </row>
        <row r="1067">
          <cell r="B1067" t="str">
            <v>Arta</v>
          </cell>
          <cell r="C1067" t="str">
            <v>DJArta</v>
          </cell>
        </row>
        <row r="1068">
          <cell r="B1068" t="str">
            <v>‘Alī Şabīḩ</v>
          </cell>
          <cell r="C1068" t="str">
            <v>DJ‘Alī Şabīḩ</v>
          </cell>
        </row>
        <row r="1069">
          <cell r="B1069" t="str">
            <v>Ali Sabieh</v>
          </cell>
          <cell r="C1069" t="str">
            <v>DJAli Sabieh</v>
          </cell>
        </row>
        <row r="1070">
          <cell r="B1070" t="str">
            <v>Dikhīl</v>
          </cell>
          <cell r="C1070" t="str">
            <v>DJDikhīl</v>
          </cell>
        </row>
        <row r="1071">
          <cell r="B1071" t="str">
            <v>Dikhil</v>
          </cell>
          <cell r="C1071" t="str">
            <v>DJDikhil</v>
          </cell>
        </row>
        <row r="1072">
          <cell r="B1072" t="str">
            <v>Awbūk</v>
          </cell>
          <cell r="C1072" t="str">
            <v>DJAwbūk</v>
          </cell>
        </row>
        <row r="1073">
          <cell r="B1073" t="str">
            <v>Obock</v>
          </cell>
          <cell r="C1073" t="str">
            <v>DJObock</v>
          </cell>
        </row>
        <row r="1074">
          <cell r="B1074" t="str">
            <v>Tājūrah</v>
          </cell>
          <cell r="C1074" t="str">
            <v>DJTājūrah</v>
          </cell>
        </row>
        <row r="1075">
          <cell r="B1075" t="str">
            <v>Tadjourah</v>
          </cell>
          <cell r="C1075" t="str">
            <v>DJTadjourah</v>
          </cell>
        </row>
        <row r="1076">
          <cell r="B1076" t="str">
            <v>Jībūtī</v>
          </cell>
          <cell r="C1076" t="str">
            <v>DJJībūtī</v>
          </cell>
        </row>
        <row r="1077">
          <cell r="B1077" t="str">
            <v>Djibouti</v>
          </cell>
          <cell r="C1077" t="str">
            <v>DJDjibouti</v>
          </cell>
        </row>
        <row r="1078">
          <cell r="B1078" t="str">
            <v>Nordjylland</v>
          </cell>
          <cell r="C1078" t="str">
            <v>DKNordjylland</v>
          </cell>
        </row>
        <row r="1079">
          <cell r="B1079" t="str">
            <v>Midtjylland</v>
          </cell>
          <cell r="C1079" t="str">
            <v>DKMidtjylland</v>
          </cell>
        </row>
        <row r="1080">
          <cell r="B1080" t="str">
            <v>Syddanmark</v>
          </cell>
          <cell r="C1080" t="str">
            <v>DKSyddanmark</v>
          </cell>
        </row>
        <row r="1081">
          <cell r="B1081" t="str">
            <v>Hovedstaden</v>
          </cell>
          <cell r="C1081" t="str">
            <v>DKHovedstaden</v>
          </cell>
        </row>
        <row r="1082">
          <cell r="B1082" t="str">
            <v>Sjælland</v>
          </cell>
          <cell r="C1082" t="str">
            <v>DKSjælland</v>
          </cell>
        </row>
        <row r="1083">
          <cell r="B1083" t="str">
            <v>Saint Andrew</v>
          </cell>
          <cell r="C1083" t="str">
            <v>DMSaint Andrew</v>
          </cell>
        </row>
        <row r="1084">
          <cell r="B1084" t="str">
            <v>Saint David</v>
          </cell>
          <cell r="C1084" t="str">
            <v>DMSaint David</v>
          </cell>
        </row>
        <row r="1085">
          <cell r="B1085" t="str">
            <v>Saint George</v>
          </cell>
          <cell r="C1085" t="str">
            <v>DMSaint George</v>
          </cell>
        </row>
        <row r="1086">
          <cell r="B1086" t="str">
            <v>Saint John</v>
          </cell>
          <cell r="C1086" t="str">
            <v>DMSaint John</v>
          </cell>
        </row>
        <row r="1087">
          <cell r="B1087" t="str">
            <v>Saint Joseph</v>
          </cell>
          <cell r="C1087" t="str">
            <v>DMSaint Joseph</v>
          </cell>
        </row>
        <row r="1088">
          <cell r="B1088" t="str">
            <v>Saint Luke</v>
          </cell>
          <cell r="C1088" t="str">
            <v>DMSaint Luke</v>
          </cell>
        </row>
        <row r="1089">
          <cell r="B1089" t="str">
            <v>Saint Mark</v>
          </cell>
          <cell r="C1089" t="str">
            <v>DMSaint Mark</v>
          </cell>
        </row>
        <row r="1090">
          <cell r="B1090" t="str">
            <v>Saint Patrick</v>
          </cell>
          <cell r="C1090" t="str">
            <v>DMSaint Patrick</v>
          </cell>
        </row>
        <row r="1091">
          <cell r="B1091" t="str">
            <v>Saint Paul</v>
          </cell>
          <cell r="C1091" t="str">
            <v>DMSaint Paul</v>
          </cell>
        </row>
        <row r="1092">
          <cell r="B1092" t="str">
            <v>Saint Peter</v>
          </cell>
          <cell r="C1092" t="str">
            <v>DMSaint Peter</v>
          </cell>
        </row>
        <row r="1093">
          <cell r="B1093" t="str">
            <v>Cibao Nordeste</v>
          </cell>
          <cell r="C1093" t="str">
            <v>DOCibao Nordeste</v>
          </cell>
        </row>
        <row r="1094">
          <cell r="B1094" t="str">
            <v>Duarte</v>
          </cell>
          <cell r="C1094" t="str">
            <v>DODuarte</v>
          </cell>
        </row>
        <row r="1095">
          <cell r="B1095" t="str">
            <v>María Trinidad Sánchez</v>
          </cell>
          <cell r="C1095" t="str">
            <v>DOMaría Trinidad Sánchez</v>
          </cell>
        </row>
        <row r="1096">
          <cell r="B1096" t="str">
            <v>Hermanas Mirabal</v>
          </cell>
          <cell r="C1096" t="str">
            <v>DOHermanas Mirabal</v>
          </cell>
        </row>
        <row r="1097">
          <cell r="B1097" t="str">
            <v>Samaná</v>
          </cell>
          <cell r="C1097" t="str">
            <v>DOSamaná</v>
          </cell>
        </row>
        <row r="1098">
          <cell r="B1098" t="str">
            <v>Cibao Noroeste</v>
          </cell>
          <cell r="C1098" t="str">
            <v>DOCibao Noroeste</v>
          </cell>
        </row>
        <row r="1099">
          <cell r="B1099" t="str">
            <v>Dajabón</v>
          </cell>
          <cell r="C1099" t="str">
            <v>DODajabón</v>
          </cell>
        </row>
        <row r="1100">
          <cell r="B1100" t="str">
            <v>Monte Cristi</v>
          </cell>
          <cell r="C1100" t="str">
            <v>DOMonte Cristi</v>
          </cell>
        </row>
        <row r="1101">
          <cell r="B1101" t="str">
            <v>Santiago Rodríguez</v>
          </cell>
          <cell r="C1101" t="str">
            <v>DOSantiago Rodríguez</v>
          </cell>
        </row>
        <row r="1102">
          <cell r="B1102" t="str">
            <v>Valverde</v>
          </cell>
          <cell r="C1102" t="str">
            <v>DOValverde</v>
          </cell>
        </row>
        <row r="1103">
          <cell r="B1103" t="str">
            <v>Cibao Norte</v>
          </cell>
          <cell r="C1103" t="str">
            <v>DOCibao Norte</v>
          </cell>
        </row>
        <row r="1104">
          <cell r="B1104" t="str">
            <v>Espaillat</v>
          </cell>
          <cell r="C1104" t="str">
            <v>DOEspaillat</v>
          </cell>
        </row>
        <row r="1105">
          <cell r="B1105" t="str">
            <v>Puerto Plata</v>
          </cell>
          <cell r="C1105" t="str">
            <v>DOPuerto Plata</v>
          </cell>
        </row>
        <row r="1106">
          <cell r="B1106" t="str">
            <v>Santiago</v>
          </cell>
          <cell r="C1106" t="str">
            <v>DOSantiago</v>
          </cell>
        </row>
        <row r="1107">
          <cell r="B1107" t="str">
            <v>Cibao Sur</v>
          </cell>
          <cell r="C1107" t="str">
            <v>DOCibao Sur</v>
          </cell>
        </row>
        <row r="1108">
          <cell r="B1108" t="str">
            <v>La Vega</v>
          </cell>
          <cell r="C1108" t="str">
            <v>DOLa Vega</v>
          </cell>
        </row>
        <row r="1109">
          <cell r="B1109" t="str">
            <v>Sánchez Ramírez</v>
          </cell>
          <cell r="C1109" t="str">
            <v>DOSánchez Ramírez</v>
          </cell>
        </row>
        <row r="1110">
          <cell r="B1110" t="str">
            <v>Monseñor Nouel</v>
          </cell>
          <cell r="C1110" t="str">
            <v>DOMonseñor Nouel</v>
          </cell>
        </row>
        <row r="1111">
          <cell r="B1111" t="str">
            <v>El Valle</v>
          </cell>
          <cell r="C1111" t="str">
            <v>DOEl Valle</v>
          </cell>
        </row>
        <row r="1112">
          <cell r="B1112" t="str">
            <v>Elías Piña</v>
          </cell>
          <cell r="C1112" t="str">
            <v>DOElías Piña</v>
          </cell>
        </row>
        <row r="1113">
          <cell r="B1113" t="str">
            <v>San Juan</v>
          </cell>
          <cell r="C1113" t="str">
            <v>DOSan Juan</v>
          </cell>
        </row>
        <row r="1114">
          <cell r="B1114" t="str">
            <v>Enriquillo</v>
          </cell>
          <cell r="C1114" t="str">
            <v>DOEnriquillo</v>
          </cell>
        </row>
        <row r="1115">
          <cell r="B1115" t="str">
            <v>Baoruco</v>
          </cell>
          <cell r="C1115" t="str">
            <v>DOBaoruco</v>
          </cell>
        </row>
        <row r="1116">
          <cell r="B1116" t="str">
            <v>Barahona</v>
          </cell>
          <cell r="C1116" t="str">
            <v>DOBarahona</v>
          </cell>
        </row>
        <row r="1117">
          <cell r="B1117" t="str">
            <v>Independencia</v>
          </cell>
          <cell r="C1117" t="str">
            <v>DOIndependencia</v>
          </cell>
        </row>
        <row r="1118">
          <cell r="B1118" t="str">
            <v>Pedernales</v>
          </cell>
          <cell r="C1118" t="str">
            <v>DOPedernales</v>
          </cell>
        </row>
        <row r="1119">
          <cell r="B1119" t="str">
            <v>Higuamo</v>
          </cell>
          <cell r="C1119" t="str">
            <v>DOHiguamo</v>
          </cell>
        </row>
        <row r="1120">
          <cell r="B1120" t="str">
            <v>San Pedro de Macorís</v>
          </cell>
          <cell r="C1120" t="str">
            <v>DOSan Pedro de Macorís</v>
          </cell>
        </row>
        <row r="1121">
          <cell r="B1121" t="str">
            <v>Monte Plata</v>
          </cell>
          <cell r="C1121" t="str">
            <v>DOMonte Plata</v>
          </cell>
        </row>
        <row r="1122">
          <cell r="B1122" t="str">
            <v>Hato Mayor</v>
          </cell>
          <cell r="C1122" t="str">
            <v>DOHato Mayor</v>
          </cell>
        </row>
        <row r="1123">
          <cell r="B1123" t="str">
            <v>Ozama</v>
          </cell>
          <cell r="C1123" t="str">
            <v>DOOzama</v>
          </cell>
        </row>
        <row r="1124">
          <cell r="B1124" t="str">
            <v>Santo Domingo</v>
          </cell>
          <cell r="C1124" t="str">
            <v>DOSanto Domingo</v>
          </cell>
        </row>
        <row r="1125">
          <cell r="B1125" t="str">
            <v>Distrito Nacional (Santo Domingo)</v>
          </cell>
          <cell r="C1125" t="str">
            <v>DODistrito Nacional (Santo Domingo)</v>
          </cell>
        </row>
        <row r="1126">
          <cell r="B1126" t="str">
            <v>Valdesia</v>
          </cell>
          <cell r="C1126" t="str">
            <v>DOValdesia</v>
          </cell>
        </row>
        <row r="1127">
          <cell r="B1127" t="str">
            <v>Azua</v>
          </cell>
          <cell r="C1127" t="str">
            <v>DOAzua</v>
          </cell>
        </row>
        <row r="1128">
          <cell r="B1128" t="str">
            <v>Peravia</v>
          </cell>
          <cell r="C1128" t="str">
            <v>DOPeravia</v>
          </cell>
        </row>
        <row r="1129">
          <cell r="B1129" t="str">
            <v>San Cristóbal</v>
          </cell>
          <cell r="C1129" t="str">
            <v>DOSan Cristóbal</v>
          </cell>
        </row>
        <row r="1130">
          <cell r="B1130" t="str">
            <v>San José de Ocoa</v>
          </cell>
          <cell r="C1130" t="str">
            <v>DOSan José de Ocoa</v>
          </cell>
        </row>
        <row r="1131">
          <cell r="B1131" t="str">
            <v>Yuma</v>
          </cell>
          <cell r="C1131" t="str">
            <v>DOYuma</v>
          </cell>
        </row>
        <row r="1132">
          <cell r="B1132" t="str">
            <v>El Seibo</v>
          </cell>
          <cell r="C1132" t="str">
            <v>DOEl Seibo</v>
          </cell>
        </row>
        <row r="1133">
          <cell r="B1133" t="str">
            <v>La Altagracia</v>
          </cell>
          <cell r="C1133" t="str">
            <v>DOLa Altagracia</v>
          </cell>
        </row>
        <row r="1134">
          <cell r="B1134" t="str">
            <v>La Romana</v>
          </cell>
          <cell r="C1134" t="str">
            <v>DOLa Romana</v>
          </cell>
        </row>
        <row r="1135">
          <cell r="B1135" t="str">
            <v>Adrar</v>
          </cell>
          <cell r="C1135" t="str">
            <v>DZAdrar</v>
          </cell>
        </row>
        <row r="1136">
          <cell r="B1136" t="str">
            <v>Chlef</v>
          </cell>
          <cell r="C1136" t="str">
            <v>DZChlef</v>
          </cell>
        </row>
        <row r="1137">
          <cell r="B1137" t="str">
            <v>Laghouat</v>
          </cell>
          <cell r="C1137" t="str">
            <v>DZLaghouat</v>
          </cell>
        </row>
        <row r="1138">
          <cell r="B1138" t="str">
            <v>Oum el Bouaghi</v>
          </cell>
          <cell r="C1138" t="str">
            <v>DZOum el Bouaghi</v>
          </cell>
        </row>
        <row r="1139">
          <cell r="B1139" t="str">
            <v>Batna</v>
          </cell>
          <cell r="C1139" t="str">
            <v>DZBatna</v>
          </cell>
        </row>
        <row r="1140">
          <cell r="B1140" t="str">
            <v>Béjaïa</v>
          </cell>
          <cell r="C1140" t="str">
            <v>DZBéjaïa</v>
          </cell>
        </row>
        <row r="1141">
          <cell r="B1141" t="str">
            <v>Biskra</v>
          </cell>
          <cell r="C1141" t="str">
            <v>DZBiskra</v>
          </cell>
        </row>
        <row r="1142">
          <cell r="B1142" t="str">
            <v>Béchar</v>
          </cell>
          <cell r="C1142" t="str">
            <v>DZBéchar</v>
          </cell>
        </row>
        <row r="1143">
          <cell r="B1143" t="str">
            <v>Blida</v>
          </cell>
          <cell r="C1143" t="str">
            <v>DZBlida</v>
          </cell>
        </row>
        <row r="1144">
          <cell r="B1144" t="str">
            <v>Bouira</v>
          </cell>
          <cell r="C1144" t="str">
            <v>DZBouira</v>
          </cell>
        </row>
        <row r="1145">
          <cell r="B1145" t="str">
            <v>Tamanrasset</v>
          </cell>
          <cell r="C1145" t="str">
            <v>DZTamanrasset</v>
          </cell>
        </row>
        <row r="1146">
          <cell r="B1146" t="str">
            <v>Tébessa</v>
          </cell>
          <cell r="C1146" t="str">
            <v>DZTébessa</v>
          </cell>
        </row>
        <row r="1147">
          <cell r="B1147" t="str">
            <v>Tlemcen</v>
          </cell>
          <cell r="C1147" t="str">
            <v>DZTlemcen</v>
          </cell>
        </row>
        <row r="1148">
          <cell r="B1148" t="str">
            <v>Tiaret</v>
          </cell>
          <cell r="C1148" t="str">
            <v>DZTiaret</v>
          </cell>
        </row>
        <row r="1149">
          <cell r="B1149" t="str">
            <v>Tizi Ouzou</v>
          </cell>
          <cell r="C1149" t="str">
            <v>DZTizi Ouzou</v>
          </cell>
        </row>
        <row r="1150">
          <cell r="B1150" t="str">
            <v>Alger</v>
          </cell>
          <cell r="C1150" t="str">
            <v>DZAlger</v>
          </cell>
        </row>
        <row r="1151">
          <cell r="B1151" t="str">
            <v>Djelfa</v>
          </cell>
          <cell r="C1151" t="str">
            <v>DZDjelfa</v>
          </cell>
        </row>
        <row r="1152">
          <cell r="B1152" t="str">
            <v>Jijel</v>
          </cell>
          <cell r="C1152" t="str">
            <v>DZJijel</v>
          </cell>
        </row>
        <row r="1153">
          <cell r="B1153" t="str">
            <v>Sétif</v>
          </cell>
          <cell r="C1153" t="str">
            <v>DZSétif</v>
          </cell>
        </row>
        <row r="1154">
          <cell r="B1154" t="str">
            <v>Saïda</v>
          </cell>
          <cell r="C1154" t="str">
            <v>DZSaïda</v>
          </cell>
        </row>
        <row r="1155">
          <cell r="B1155" t="str">
            <v>Skikda</v>
          </cell>
          <cell r="C1155" t="str">
            <v>DZSkikda</v>
          </cell>
        </row>
        <row r="1156">
          <cell r="B1156" t="str">
            <v>Sidi Bel Abbès</v>
          </cell>
          <cell r="C1156" t="str">
            <v>DZSidi Bel Abbès</v>
          </cell>
        </row>
        <row r="1157">
          <cell r="B1157" t="str">
            <v>Annaba</v>
          </cell>
          <cell r="C1157" t="str">
            <v>DZAnnaba</v>
          </cell>
        </row>
        <row r="1158">
          <cell r="B1158" t="str">
            <v>Guelma</v>
          </cell>
          <cell r="C1158" t="str">
            <v>DZGuelma</v>
          </cell>
        </row>
        <row r="1159">
          <cell r="B1159" t="str">
            <v>Constantine</v>
          </cell>
          <cell r="C1159" t="str">
            <v>DZConstantine</v>
          </cell>
        </row>
        <row r="1160">
          <cell r="B1160" t="str">
            <v>Médéa</v>
          </cell>
          <cell r="C1160" t="str">
            <v>DZMédéa</v>
          </cell>
        </row>
        <row r="1161">
          <cell r="B1161" t="str">
            <v>Mostaganem</v>
          </cell>
          <cell r="C1161" t="str">
            <v>DZMostaganem</v>
          </cell>
        </row>
        <row r="1162">
          <cell r="B1162" t="str">
            <v>M'sila</v>
          </cell>
          <cell r="C1162" t="str">
            <v>DZM'sila</v>
          </cell>
        </row>
        <row r="1163">
          <cell r="B1163" t="str">
            <v>Mascara</v>
          </cell>
          <cell r="C1163" t="str">
            <v>DZMascara</v>
          </cell>
        </row>
        <row r="1164">
          <cell r="B1164" t="str">
            <v>Ouargla</v>
          </cell>
          <cell r="C1164" t="str">
            <v>DZOuargla</v>
          </cell>
        </row>
        <row r="1165">
          <cell r="B1165" t="str">
            <v>Oran</v>
          </cell>
          <cell r="C1165" t="str">
            <v>DZOran</v>
          </cell>
        </row>
        <row r="1166">
          <cell r="B1166" t="str">
            <v>El Bayadh</v>
          </cell>
          <cell r="C1166" t="str">
            <v>DZEl Bayadh</v>
          </cell>
        </row>
        <row r="1167">
          <cell r="B1167" t="str">
            <v>Illizi</v>
          </cell>
          <cell r="C1167" t="str">
            <v>DZIllizi</v>
          </cell>
        </row>
        <row r="1168">
          <cell r="B1168" t="str">
            <v>Bordj Bou Arréridj</v>
          </cell>
          <cell r="C1168" t="str">
            <v>DZBordj Bou Arréridj</v>
          </cell>
        </row>
        <row r="1169">
          <cell r="B1169" t="str">
            <v>Boumerdès</v>
          </cell>
          <cell r="C1169" t="str">
            <v>DZBoumerdès</v>
          </cell>
        </row>
        <row r="1170">
          <cell r="B1170" t="str">
            <v>El Tarf</v>
          </cell>
          <cell r="C1170" t="str">
            <v>DZEl Tarf</v>
          </cell>
        </row>
        <row r="1171">
          <cell r="B1171" t="str">
            <v>Tindouf</v>
          </cell>
          <cell r="C1171" t="str">
            <v>DZTindouf</v>
          </cell>
        </row>
        <row r="1172">
          <cell r="B1172" t="str">
            <v>Tissemsilt</v>
          </cell>
          <cell r="C1172" t="str">
            <v>DZTissemsilt</v>
          </cell>
        </row>
        <row r="1173">
          <cell r="B1173" t="str">
            <v>El Oued</v>
          </cell>
          <cell r="C1173" t="str">
            <v>DZEl Oued</v>
          </cell>
        </row>
        <row r="1174">
          <cell r="B1174" t="str">
            <v>Khenchela</v>
          </cell>
          <cell r="C1174" t="str">
            <v>DZKhenchela</v>
          </cell>
        </row>
        <row r="1175">
          <cell r="B1175" t="str">
            <v>Souk Ahras</v>
          </cell>
          <cell r="C1175" t="str">
            <v>DZSouk Ahras</v>
          </cell>
        </row>
        <row r="1176">
          <cell r="B1176" t="str">
            <v>Tipaza</v>
          </cell>
          <cell r="C1176" t="str">
            <v>DZTipaza</v>
          </cell>
        </row>
        <row r="1177">
          <cell r="B1177" t="str">
            <v>Mila</v>
          </cell>
          <cell r="C1177" t="str">
            <v>DZMila</v>
          </cell>
        </row>
        <row r="1178">
          <cell r="B1178" t="str">
            <v>Aïn Defla</v>
          </cell>
          <cell r="C1178" t="str">
            <v>DZAïn Defla</v>
          </cell>
        </row>
        <row r="1179">
          <cell r="B1179" t="str">
            <v>Naama</v>
          </cell>
          <cell r="C1179" t="str">
            <v>DZNaama</v>
          </cell>
        </row>
        <row r="1180">
          <cell r="B1180" t="str">
            <v>Aïn Témouchent</v>
          </cell>
          <cell r="C1180" t="str">
            <v>DZAïn Témouchent</v>
          </cell>
        </row>
        <row r="1181">
          <cell r="B1181" t="str">
            <v>Ghardaïa</v>
          </cell>
          <cell r="C1181" t="str">
            <v>DZGhardaïa</v>
          </cell>
        </row>
        <row r="1182">
          <cell r="B1182" t="str">
            <v>Relizane</v>
          </cell>
          <cell r="C1182" t="str">
            <v>DZRelizane</v>
          </cell>
        </row>
        <row r="1183">
          <cell r="B1183" t="str">
            <v>Azuay</v>
          </cell>
          <cell r="C1183" t="str">
            <v>ECAzuay</v>
          </cell>
        </row>
        <row r="1184">
          <cell r="B1184" t="str">
            <v>Bolívar</v>
          </cell>
          <cell r="C1184" t="str">
            <v>ECBolívar</v>
          </cell>
        </row>
        <row r="1185">
          <cell r="B1185" t="str">
            <v>Carchi</v>
          </cell>
          <cell r="C1185" t="str">
            <v>ECCarchi</v>
          </cell>
        </row>
        <row r="1186">
          <cell r="B1186" t="str">
            <v>Orellana</v>
          </cell>
          <cell r="C1186" t="str">
            <v>ECOrellana</v>
          </cell>
        </row>
        <row r="1187">
          <cell r="B1187" t="str">
            <v>Esmeraldas</v>
          </cell>
          <cell r="C1187" t="str">
            <v>ECEsmeraldas</v>
          </cell>
        </row>
        <row r="1188">
          <cell r="B1188" t="str">
            <v>Cañar</v>
          </cell>
          <cell r="C1188" t="str">
            <v>ECCañar</v>
          </cell>
        </row>
        <row r="1189">
          <cell r="B1189" t="str">
            <v>Guayas</v>
          </cell>
          <cell r="C1189" t="str">
            <v>ECGuayas</v>
          </cell>
        </row>
        <row r="1190">
          <cell r="B1190" t="str">
            <v>Chimborazo</v>
          </cell>
          <cell r="C1190" t="str">
            <v>ECChimborazo</v>
          </cell>
        </row>
        <row r="1191">
          <cell r="B1191" t="str">
            <v>Imbabura</v>
          </cell>
          <cell r="C1191" t="str">
            <v>ECImbabura</v>
          </cell>
        </row>
        <row r="1192">
          <cell r="B1192" t="str">
            <v>Loja</v>
          </cell>
          <cell r="C1192" t="str">
            <v>ECLoja</v>
          </cell>
        </row>
        <row r="1193">
          <cell r="B1193" t="str">
            <v>Manabí</v>
          </cell>
          <cell r="C1193" t="str">
            <v>ECManabí</v>
          </cell>
        </row>
        <row r="1194">
          <cell r="B1194" t="str">
            <v>Napo</v>
          </cell>
          <cell r="C1194" t="str">
            <v>ECNapo</v>
          </cell>
        </row>
        <row r="1195">
          <cell r="B1195" t="str">
            <v>El Oro</v>
          </cell>
          <cell r="C1195" t="str">
            <v>ECEl Oro</v>
          </cell>
        </row>
        <row r="1196">
          <cell r="B1196" t="str">
            <v>Pichincha</v>
          </cell>
          <cell r="C1196" t="str">
            <v>ECPichincha</v>
          </cell>
        </row>
        <row r="1197">
          <cell r="B1197" t="str">
            <v>Los Ríos</v>
          </cell>
          <cell r="C1197" t="str">
            <v>ECLos Ríos</v>
          </cell>
        </row>
        <row r="1198">
          <cell r="B1198" t="str">
            <v>Morona Santiago</v>
          </cell>
          <cell r="C1198" t="str">
            <v>ECMorona Santiago</v>
          </cell>
        </row>
        <row r="1199">
          <cell r="B1199" t="str">
            <v>Santo Domingo de los Tsáchilas</v>
          </cell>
          <cell r="C1199" t="str">
            <v>ECSanto Domingo de los Tsáchilas</v>
          </cell>
        </row>
        <row r="1200">
          <cell r="B1200" t="str">
            <v>Santa Elena</v>
          </cell>
          <cell r="C1200" t="str">
            <v>ECSanta Elena</v>
          </cell>
        </row>
        <row r="1201">
          <cell r="B1201" t="str">
            <v>Tungurahua</v>
          </cell>
          <cell r="C1201" t="str">
            <v>ECTungurahua</v>
          </cell>
        </row>
        <row r="1202">
          <cell r="B1202" t="str">
            <v>Sucumbíos</v>
          </cell>
          <cell r="C1202" t="str">
            <v>ECSucumbíos</v>
          </cell>
        </row>
        <row r="1203">
          <cell r="B1203" t="str">
            <v>Galápagos</v>
          </cell>
          <cell r="C1203" t="str">
            <v>ECGalápagos</v>
          </cell>
        </row>
        <row r="1204">
          <cell r="B1204" t="str">
            <v>Cotopaxi</v>
          </cell>
          <cell r="C1204" t="str">
            <v>ECCotopaxi</v>
          </cell>
        </row>
        <row r="1205">
          <cell r="B1205" t="str">
            <v>Pastaza</v>
          </cell>
          <cell r="C1205" t="str">
            <v>ECPastaza</v>
          </cell>
        </row>
        <row r="1206">
          <cell r="B1206" t="str">
            <v>Zamora Chinchipe</v>
          </cell>
          <cell r="C1206" t="str">
            <v>ECZamora Chinchipe</v>
          </cell>
        </row>
        <row r="1207">
          <cell r="B1207" t="str">
            <v>Harjumaa</v>
          </cell>
          <cell r="C1207" t="str">
            <v>EEHarjumaa</v>
          </cell>
        </row>
        <row r="1208">
          <cell r="B1208" t="str">
            <v>Keila</v>
          </cell>
          <cell r="C1208" t="str">
            <v>EEKeila</v>
          </cell>
        </row>
        <row r="1209">
          <cell r="B1209" t="str">
            <v>Loksa</v>
          </cell>
          <cell r="C1209" t="str">
            <v>EELoksa</v>
          </cell>
        </row>
        <row r="1210">
          <cell r="B1210" t="str">
            <v>Maardu</v>
          </cell>
          <cell r="C1210" t="str">
            <v>EEMaardu</v>
          </cell>
        </row>
        <row r="1211">
          <cell r="B1211" t="str">
            <v>Tallinn</v>
          </cell>
          <cell r="C1211" t="str">
            <v>EETallinn</v>
          </cell>
        </row>
        <row r="1212">
          <cell r="B1212" t="str">
            <v>Anija</v>
          </cell>
          <cell r="C1212" t="str">
            <v>EEAnija</v>
          </cell>
        </row>
        <row r="1213">
          <cell r="B1213" t="str">
            <v>Harku</v>
          </cell>
          <cell r="C1213" t="str">
            <v>EEHarku</v>
          </cell>
        </row>
        <row r="1214">
          <cell r="B1214" t="str">
            <v>Jõelähtme</v>
          </cell>
          <cell r="C1214" t="str">
            <v>EEJõelähtme</v>
          </cell>
        </row>
        <row r="1215">
          <cell r="B1215" t="str">
            <v>Kiili</v>
          </cell>
          <cell r="C1215" t="str">
            <v>EEKiili</v>
          </cell>
        </row>
        <row r="1216">
          <cell r="B1216" t="str">
            <v>Kose</v>
          </cell>
          <cell r="C1216" t="str">
            <v>EEKose</v>
          </cell>
        </row>
        <row r="1217">
          <cell r="B1217" t="str">
            <v>Kuusalu</v>
          </cell>
          <cell r="C1217" t="str">
            <v>EEKuusalu</v>
          </cell>
        </row>
        <row r="1218">
          <cell r="B1218" t="str">
            <v>Lääne-Harju</v>
          </cell>
          <cell r="C1218" t="str">
            <v>EELääne-Harju</v>
          </cell>
        </row>
        <row r="1219">
          <cell r="B1219" t="str">
            <v>Raasiku</v>
          </cell>
          <cell r="C1219" t="str">
            <v>EERaasiku</v>
          </cell>
        </row>
        <row r="1220">
          <cell r="B1220" t="str">
            <v>Rae</v>
          </cell>
          <cell r="C1220" t="str">
            <v>EERae</v>
          </cell>
        </row>
        <row r="1221">
          <cell r="B1221" t="str">
            <v>Saku</v>
          </cell>
          <cell r="C1221" t="str">
            <v>EESaku</v>
          </cell>
        </row>
        <row r="1222">
          <cell r="B1222" t="str">
            <v>Saue</v>
          </cell>
          <cell r="C1222" t="str">
            <v>EESaue</v>
          </cell>
        </row>
        <row r="1223">
          <cell r="B1223" t="str">
            <v>Viimsi</v>
          </cell>
          <cell r="C1223" t="str">
            <v>EEViimsi</v>
          </cell>
        </row>
        <row r="1224">
          <cell r="B1224" t="str">
            <v>Hiiumaa</v>
          </cell>
          <cell r="C1224" t="str">
            <v>EEHiiumaa</v>
          </cell>
        </row>
        <row r="1225">
          <cell r="B1225" t="str">
            <v>Hiiumaa</v>
          </cell>
          <cell r="C1225" t="str">
            <v>EEHiiumaa</v>
          </cell>
        </row>
        <row r="1226">
          <cell r="B1226" t="str">
            <v>Ida-Virumaa</v>
          </cell>
          <cell r="C1226" t="str">
            <v>EEIda-Virumaa</v>
          </cell>
        </row>
        <row r="1227">
          <cell r="B1227" t="str">
            <v>Kohtla-Järve</v>
          </cell>
          <cell r="C1227" t="str">
            <v>EEKohtla-Järve</v>
          </cell>
        </row>
        <row r="1228">
          <cell r="B1228" t="str">
            <v>Narva</v>
          </cell>
          <cell r="C1228" t="str">
            <v>EENarva</v>
          </cell>
        </row>
        <row r="1229">
          <cell r="B1229" t="str">
            <v>Narva-Jõesuu</v>
          </cell>
          <cell r="C1229" t="str">
            <v>EENarva-Jõesuu</v>
          </cell>
        </row>
        <row r="1230">
          <cell r="B1230" t="str">
            <v>Sillamäe</v>
          </cell>
          <cell r="C1230" t="str">
            <v>EESillamäe</v>
          </cell>
        </row>
        <row r="1231">
          <cell r="B1231" t="str">
            <v>Alutaguse</v>
          </cell>
          <cell r="C1231" t="str">
            <v>EEAlutaguse</v>
          </cell>
        </row>
        <row r="1232">
          <cell r="B1232" t="str">
            <v>Jõhvi</v>
          </cell>
          <cell r="C1232" t="str">
            <v>EEJõhvi</v>
          </cell>
        </row>
        <row r="1233">
          <cell r="B1233" t="str">
            <v>Lüganuse</v>
          </cell>
          <cell r="C1233" t="str">
            <v>EELüganuse</v>
          </cell>
        </row>
        <row r="1234">
          <cell r="B1234" t="str">
            <v>Toila</v>
          </cell>
          <cell r="C1234" t="str">
            <v>EEToila</v>
          </cell>
        </row>
        <row r="1235">
          <cell r="B1235" t="str">
            <v>Jõgevamaa</v>
          </cell>
          <cell r="C1235" t="str">
            <v>EEJõgevamaa</v>
          </cell>
        </row>
        <row r="1236">
          <cell r="B1236" t="str">
            <v>Jõgeva</v>
          </cell>
          <cell r="C1236" t="str">
            <v>EEJõgeva</v>
          </cell>
        </row>
        <row r="1237">
          <cell r="B1237" t="str">
            <v>Mustvee</v>
          </cell>
          <cell r="C1237" t="str">
            <v>EEMustvee</v>
          </cell>
        </row>
        <row r="1238">
          <cell r="B1238" t="str">
            <v>Põltsamaa</v>
          </cell>
          <cell r="C1238" t="str">
            <v>EEPõltsamaa</v>
          </cell>
        </row>
        <row r="1239">
          <cell r="B1239" t="str">
            <v>Järvamaa</v>
          </cell>
          <cell r="C1239" t="str">
            <v>EEJärvamaa</v>
          </cell>
        </row>
        <row r="1240">
          <cell r="B1240" t="str">
            <v>Paide</v>
          </cell>
          <cell r="C1240" t="str">
            <v>EEPaide</v>
          </cell>
        </row>
        <row r="1241">
          <cell r="B1241" t="str">
            <v>Järva</v>
          </cell>
          <cell r="C1241" t="str">
            <v>EEJärva</v>
          </cell>
        </row>
        <row r="1242">
          <cell r="B1242" t="str">
            <v>Türi</v>
          </cell>
          <cell r="C1242" t="str">
            <v>EETüri</v>
          </cell>
        </row>
        <row r="1243">
          <cell r="B1243" t="str">
            <v>Läänemaa</v>
          </cell>
          <cell r="C1243" t="str">
            <v>EELäänemaa</v>
          </cell>
        </row>
        <row r="1244">
          <cell r="B1244" t="str">
            <v>Haapsalu</v>
          </cell>
          <cell r="C1244" t="str">
            <v>EEHaapsalu</v>
          </cell>
        </row>
        <row r="1245">
          <cell r="B1245" t="str">
            <v>Lääne-Nigula</v>
          </cell>
          <cell r="C1245" t="str">
            <v>EELääne-Nigula</v>
          </cell>
        </row>
        <row r="1246">
          <cell r="B1246" t="str">
            <v>Vormsi</v>
          </cell>
          <cell r="C1246" t="str">
            <v>EEVormsi</v>
          </cell>
        </row>
        <row r="1247">
          <cell r="B1247" t="str">
            <v>Lääne-Virumaa</v>
          </cell>
          <cell r="C1247" t="str">
            <v>EELääne-Virumaa</v>
          </cell>
        </row>
        <row r="1248">
          <cell r="B1248" t="str">
            <v>Rakvere</v>
          </cell>
          <cell r="C1248" t="str">
            <v>EERakvere</v>
          </cell>
        </row>
        <row r="1249">
          <cell r="B1249" t="str">
            <v>Haljala</v>
          </cell>
          <cell r="C1249" t="str">
            <v>EEHaljala</v>
          </cell>
        </row>
        <row r="1250">
          <cell r="B1250" t="str">
            <v>Kadrina</v>
          </cell>
          <cell r="C1250" t="str">
            <v>EEKadrina</v>
          </cell>
        </row>
        <row r="1251">
          <cell r="B1251" t="str">
            <v>Rakvere</v>
          </cell>
          <cell r="C1251" t="str">
            <v>EERakvere</v>
          </cell>
        </row>
        <row r="1252">
          <cell r="B1252" t="str">
            <v>Tapa</v>
          </cell>
          <cell r="C1252" t="str">
            <v>EETapa</v>
          </cell>
        </row>
        <row r="1253">
          <cell r="B1253" t="str">
            <v>Vinni</v>
          </cell>
          <cell r="C1253" t="str">
            <v>EEVinni</v>
          </cell>
        </row>
        <row r="1254">
          <cell r="B1254" t="str">
            <v>Viru-Nigula</v>
          </cell>
          <cell r="C1254" t="str">
            <v>EEViru-Nigula</v>
          </cell>
        </row>
        <row r="1255">
          <cell r="B1255" t="str">
            <v>Väike-Maarja</v>
          </cell>
          <cell r="C1255" t="str">
            <v>EEVäike-Maarja</v>
          </cell>
        </row>
        <row r="1256">
          <cell r="B1256" t="str">
            <v>Põlvamaa</v>
          </cell>
          <cell r="C1256" t="str">
            <v>EEPõlvamaa</v>
          </cell>
        </row>
        <row r="1257">
          <cell r="B1257" t="str">
            <v>Kanepi</v>
          </cell>
          <cell r="C1257" t="str">
            <v>EEKanepi</v>
          </cell>
        </row>
        <row r="1258">
          <cell r="B1258" t="str">
            <v>Põlva</v>
          </cell>
          <cell r="C1258" t="str">
            <v>EEPõlva</v>
          </cell>
        </row>
        <row r="1259">
          <cell r="B1259" t="str">
            <v>Räpina</v>
          </cell>
          <cell r="C1259" t="str">
            <v>EERäpina</v>
          </cell>
        </row>
        <row r="1260">
          <cell r="B1260" t="str">
            <v>Pärnumaa</v>
          </cell>
          <cell r="C1260" t="str">
            <v>EEPärnumaa</v>
          </cell>
        </row>
        <row r="1261">
          <cell r="B1261" t="str">
            <v>Pärnu</v>
          </cell>
          <cell r="C1261" t="str">
            <v>EEPärnu</v>
          </cell>
        </row>
        <row r="1262">
          <cell r="B1262" t="str">
            <v>Häädemeeste</v>
          </cell>
          <cell r="C1262" t="str">
            <v>EEHäädemeeste</v>
          </cell>
        </row>
        <row r="1263">
          <cell r="B1263" t="str">
            <v>Kihnu</v>
          </cell>
          <cell r="C1263" t="str">
            <v>EEKihnu</v>
          </cell>
        </row>
        <row r="1264">
          <cell r="B1264" t="str">
            <v>Lääneranna</v>
          </cell>
          <cell r="C1264" t="str">
            <v>EELääneranna</v>
          </cell>
        </row>
        <row r="1265">
          <cell r="B1265" t="str">
            <v>Põhja-Pärnumaa</v>
          </cell>
          <cell r="C1265" t="str">
            <v>EEPõhja-Pärnumaa</v>
          </cell>
        </row>
        <row r="1266">
          <cell r="B1266" t="str">
            <v>Saarde</v>
          </cell>
          <cell r="C1266" t="str">
            <v>EESaarde</v>
          </cell>
        </row>
        <row r="1267">
          <cell r="B1267" t="str">
            <v>Tori</v>
          </cell>
          <cell r="C1267" t="str">
            <v>EETori</v>
          </cell>
        </row>
        <row r="1268">
          <cell r="B1268" t="str">
            <v>Raplamaa</v>
          </cell>
          <cell r="C1268" t="str">
            <v>EERaplamaa</v>
          </cell>
        </row>
        <row r="1269">
          <cell r="B1269" t="str">
            <v>Kehtna</v>
          </cell>
          <cell r="C1269" t="str">
            <v>EEKehtna</v>
          </cell>
        </row>
        <row r="1270">
          <cell r="B1270" t="str">
            <v>Kohila</v>
          </cell>
          <cell r="C1270" t="str">
            <v>EEKohila</v>
          </cell>
        </row>
        <row r="1271">
          <cell r="B1271" t="str">
            <v>Märjamaa</v>
          </cell>
          <cell r="C1271" t="str">
            <v>EEMärjamaa</v>
          </cell>
        </row>
        <row r="1272">
          <cell r="B1272" t="str">
            <v>Rapla</v>
          </cell>
          <cell r="C1272" t="str">
            <v>EERapla</v>
          </cell>
        </row>
        <row r="1273">
          <cell r="B1273" t="str">
            <v>Saaremaa</v>
          </cell>
          <cell r="C1273" t="str">
            <v>EESaaremaa</v>
          </cell>
        </row>
        <row r="1274">
          <cell r="B1274" t="str">
            <v>Muhu</v>
          </cell>
          <cell r="C1274" t="str">
            <v>EEMuhu</v>
          </cell>
        </row>
        <row r="1275">
          <cell r="B1275" t="str">
            <v>Ruhnu</v>
          </cell>
          <cell r="C1275" t="str">
            <v>EERuhnu</v>
          </cell>
        </row>
        <row r="1276">
          <cell r="B1276" t="str">
            <v>Saaremaa</v>
          </cell>
          <cell r="C1276" t="str">
            <v>EESaaremaa</v>
          </cell>
        </row>
        <row r="1277">
          <cell r="B1277" t="str">
            <v>Tartumaa</v>
          </cell>
          <cell r="C1277" t="str">
            <v>EETartumaa</v>
          </cell>
        </row>
        <row r="1278">
          <cell r="B1278" t="str">
            <v>Tartu</v>
          </cell>
          <cell r="C1278" t="str">
            <v>EETartu</v>
          </cell>
        </row>
        <row r="1279">
          <cell r="B1279" t="str">
            <v>Elva</v>
          </cell>
          <cell r="C1279" t="str">
            <v>EEElva</v>
          </cell>
        </row>
        <row r="1280">
          <cell r="B1280" t="str">
            <v>Kambja</v>
          </cell>
          <cell r="C1280" t="str">
            <v>EEKambja</v>
          </cell>
        </row>
        <row r="1281">
          <cell r="B1281" t="str">
            <v>Kastre</v>
          </cell>
          <cell r="C1281" t="str">
            <v>EEKastre</v>
          </cell>
        </row>
        <row r="1282">
          <cell r="B1282" t="str">
            <v>Luunja</v>
          </cell>
          <cell r="C1282" t="str">
            <v>EELuunja</v>
          </cell>
        </row>
        <row r="1283">
          <cell r="B1283" t="str">
            <v>Nõo</v>
          </cell>
          <cell r="C1283" t="str">
            <v>EENõo</v>
          </cell>
        </row>
        <row r="1284">
          <cell r="B1284" t="str">
            <v>Peipsiääre</v>
          </cell>
          <cell r="C1284" t="str">
            <v>EEPeipsiääre</v>
          </cell>
        </row>
        <row r="1285">
          <cell r="B1285" t="str">
            <v>Tartu</v>
          </cell>
          <cell r="C1285" t="str">
            <v>EETartu</v>
          </cell>
        </row>
        <row r="1286">
          <cell r="B1286" t="str">
            <v>Valgamaa</v>
          </cell>
          <cell r="C1286" t="str">
            <v>EEValgamaa</v>
          </cell>
        </row>
        <row r="1287">
          <cell r="B1287" t="str">
            <v>Otepää</v>
          </cell>
          <cell r="C1287" t="str">
            <v>EEOtepää</v>
          </cell>
        </row>
        <row r="1288">
          <cell r="B1288" t="str">
            <v>Tõrva</v>
          </cell>
          <cell r="C1288" t="str">
            <v>EETõrva</v>
          </cell>
        </row>
        <row r="1289">
          <cell r="B1289" t="str">
            <v>Valga</v>
          </cell>
          <cell r="C1289" t="str">
            <v>EEValga</v>
          </cell>
        </row>
        <row r="1290">
          <cell r="B1290" t="str">
            <v>Viljandimaa</v>
          </cell>
          <cell r="C1290" t="str">
            <v>EEViljandimaa</v>
          </cell>
        </row>
        <row r="1291">
          <cell r="B1291" t="str">
            <v>Viljandi</v>
          </cell>
          <cell r="C1291" t="str">
            <v>EEViljandi</v>
          </cell>
        </row>
        <row r="1292">
          <cell r="B1292" t="str">
            <v>Mulgi</v>
          </cell>
          <cell r="C1292" t="str">
            <v>EEMulgi</v>
          </cell>
        </row>
        <row r="1293">
          <cell r="B1293" t="str">
            <v>Põhja-Sakala</v>
          </cell>
          <cell r="C1293" t="str">
            <v>EEPõhja-Sakala</v>
          </cell>
        </row>
        <row r="1294">
          <cell r="B1294" t="str">
            <v>Viljandi</v>
          </cell>
          <cell r="C1294" t="str">
            <v>EEViljandi</v>
          </cell>
        </row>
        <row r="1295">
          <cell r="B1295" t="str">
            <v>Võrumaa</v>
          </cell>
          <cell r="C1295" t="str">
            <v>EEVõrumaa</v>
          </cell>
        </row>
        <row r="1296">
          <cell r="B1296" t="str">
            <v>Võru</v>
          </cell>
          <cell r="C1296" t="str">
            <v>EEVõru</v>
          </cell>
        </row>
        <row r="1297">
          <cell r="B1297" t="str">
            <v>Antsla</v>
          </cell>
          <cell r="C1297" t="str">
            <v>EEAntsla</v>
          </cell>
        </row>
        <row r="1298">
          <cell r="B1298" t="str">
            <v>Rõuge</v>
          </cell>
          <cell r="C1298" t="str">
            <v>EERõuge</v>
          </cell>
        </row>
        <row r="1299">
          <cell r="B1299" t="str">
            <v>Setomaa</v>
          </cell>
          <cell r="C1299" t="str">
            <v>EESetomaa</v>
          </cell>
        </row>
        <row r="1300">
          <cell r="B1300" t="str">
            <v>Võru</v>
          </cell>
          <cell r="C1300" t="str">
            <v>EEVõru</v>
          </cell>
        </row>
        <row r="1301">
          <cell r="B1301" t="str">
            <v>Al Iskandarīyah</v>
          </cell>
          <cell r="C1301" t="str">
            <v>EGAl Iskandarīyah</v>
          </cell>
        </row>
        <row r="1302">
          <cell r="B1302" t="str">
            <v>Aswān</v>
          </cell>
          <cell r="C1302" t="str">
            <v>EGAswān</v>
          </cell>
        </row>
        <row r="1303">
          <cell r="B1303" t="str">
            <v>Asyūţ</v>
          </cell>
          <cell r="C1303" t="str">
            <v>EGAsyūţ</v>
          </cell>
        </row>
        <row r="1304">
          <cell r="B1304" t="str">
            <v>Al Baḩr al Aḩmar</v>
          </cell>
          <cell r="C1304" t="str">
            <v>EGAl Baḩr al Aḩmar</v>
          </cell>
        </row>
        <row r="1305">
          <cell r="B1305" t="str">
            <v>Al Buḩayrah</v>
          </cell>
          <cell r="C1305" t="str">
            <v>EGAl Buḩayrah</v>
          </cell>
        </row>
        <row r="1306">
          <cell r="B1306" t="str">
            <v>Banī Suwayf</v>
          </cell>
          <cell r="C1306" t="str">
            <v>EGBanī Suwayf</v>
          </cell>
        </row>
        <row r="1307">
          <cell r="B1307" t="str">
            <v>Al Qāhirah</v>
          </cell>
          <cell r="C1307" t="str">
            <v>EGAl Qāhirah</v>
          </cell>
        </row>
        <row r="1308">
          <cell r="B1308" t="str">
            <v>Ad Daqahlīyah</v>
          </cell>
          <cell r="C1308" t="str">
            <v>EGAd Daqahlīyah</v>
          </cell>
        </row>
        <row r="1309">
          <cell r="B1309" t="str">
            <v>Dumyāţ</v>
          </cell>
          <cell r="C1309" t="str">
            <v>EGDumyāţ</v>
          </cell>
        </row>
        <row r="1310">
          <cell r="B1310" t="str">
            <v>Al Fayyūm</v>
          </cell>
          <cell r="C1310" t="str">
            <v>EGAl Fayyūm</v>
          </cell>
        </row>
        <row r="1311">
          <cell r="B1311" t="str">
            <v>Al Gharbīyah</v>
          </cell>
          <cell r="C1311" t="str">
            <v>EGAl Gharbīyah</v>
          </cell>
        </row>
        <row r="1312">
          <cell r="B1312" t="str">
            <v>Al Jīzah</v>
          </cell>
          <cell r="C1312" t="str">
            <v>EGAl Jīzah</v>
          </cell>
        </row>
        <row r="1313">
          <cell r="B1313" t="str">
            <v>Al Ismā'īlīyah</v>
          </cell>
          <cell r="C1313" t="str">
            <v>EGAl Ismā'īlīyah</v>
          </cell>
        </row>
        <row r="1314">
          <cell r="B1314" t="str">
            <v>Janūb Sīnā'</v>
          </cell>
          <cell r="C1314" t="str">
            <v>EGJanūb Sīnā'</v>
          </cell>
        </row>
        <row r="1315">
          <cell r="B1315" t="str">
            <v>Al Qalyūbīyah</v>
          </cell>
          <cell r="C1315" t="str">
            <v>EGAl Qalyūbīyah</v>
          </cell>
        </row>
        <row r="1316">
          <cell r="B1316" t="str">
            <v>Kafr ash Shaykh</v>
          </cell>
          <cell r="C1316" t="str">
            <v>EGKafr ash Shaykh</v>
          </cell>
        </row>
        <row r="1317">
          <cell r="B1317" t="str">
            <v>Qinā</v>
          </cell>
          <cell r="C1317" t="str">
            <v>EGQinā</v>
          </cell>
        </row>
        <row r="1318">
          <cell r="B1318" t="str">
            <v>Al Uqşur</v>
          </cell>
          <cell r="C1318" t="str">
            <v>EGAl Uqşur</v>
          </cell>
        </row>
        <row r="1319">
          <cell r="B1319" t="str">
            <v>Al Minyā</v>
          </cell>
          <cell r="C1319" t="str">
            <v>EGAl Minyā</v>
          </cell>
        </row>
        <row r="1320">
          <cell r="B1320" t="str">
            <v>Al Minūfīyah</v>
          </cell>
          <cell r="C1320" t="str">
            <v>EGAl Minūfīyah</v>
          </cell>
        </row>
        <row r="1321">
          <cell r="B1321" t="str">
            <v>Maţrūḩ</v>
          </cell>
          <cell r="C1321" t="str">
            <v>EGMaţrūḩ</v>
          </cell>
        </row>
        <row r="1322">
          <cell r="B1322" t="str">
            <v>Būr Sa‘īd</v>
          </cell>
          <cell r="C1322" t="str">
            <v>EGBūr Sa‘īd</v>
          </cell>
        </row>
        <row r="1323">
          <cell r="B1323" t="str">
            <v>Sūhāj</v>
          </cell>
          <cell r="C1323" t="str">
            <v>EGSūhāj</v>
          </cell>
        </row>
        <row r="1324">
          <cell r="B1324" t="str">
            <v>Ash Sharqīyah</v>
          </cell>
          <cell r="C1324" t="str">
            <v>EGAsh Sharqīyah</v>
          </cell>
        </row>
        <row r="1325">
          <cell r="B1325" t="str">
            <v>Shamāl Sīnā'</v>
          </cell>
          <cell r="C1325" t="str">
            <v>EGShamāl Sīnā'</v>
          </cell>
        </row>
        <row r="1326">
          <cell r="B1326" t="str">
            <v>As Suways</v>
          </cell>
          <cell r="C1326" t="str">
            <v>EGAs Suways</v>
          </cell>
        </row>
        <row r="1327">
          <cell r="B1327" t="str">
            <v>Al Wādī al Jadīd</v>
          </cell>
          <cell r="C1327" t="str">
            <v>EGAl Wādī al Jadīd</v>
          </cell>
        </row>
        <row r="1328">
          <cell r="B1328" t="str">
            <v>Ansabā</v>
          </cell>
          <cell r="C1328" t="str">
            <v>ERAnsabā</v>
          </cell>
        </row>
        <row r="1329">
          <cell r="B1329" t="str">
            <v>‘Anseba</v>
          </cell>
          <cell r="C1329" t="str">
            <v>ER‘Anseba</v>
          </cell>
        </row>
        <row r="1330">
          <cell r="B1330" t="str">
            <v>Janūbī al Baḩrī al Aḩmar</v>
          </cell>
          <cell r="C1330" t="str">
            <v>ERJanūbī al Baḩrī al Aḩmar</v>
          </cell>
        </row>
        <row r="1331">
          <cell r="B1331" t="str">
            <v>Debubawi K’eyyĭḥ Baḥri</v>
          </cell>
          <cell r="C1331" t="str">
            <v>ERDebubawi K’eyyĭḥ Baḥri</v>
          </cell>
        </row>
        <row r="1332">
          <cell r="B1332" t="str">
            <v>Al Janūbī</v>
          </cell>
          <cell r="C1332" t="str">
            <v>ERAl Janūbī</v>
          </cell>
        </row>
        <row r="1333">
          <cell r="B1333" t="str">
            <v>Debub</v>
          </cell>
          <cell r="C1333" t="str">
            <v>ERDebub</v>
          </cell>
        </row>
        <row r="1334">
          <cell r="B1334" t="str">
            <v>Qāsh-Barkah</v>
          </cell>
          <cell r="C1334" t="str">
            <v>ERQāsh-Barkah</v>
          </cell>
        </row>
        <row r="1335">
          <cell r="B1335" t="str">
            <v>Gash-Barka</v>
          </cell>
          <cell r="C1335" t="str">
            <v>ERGash-Barka</v>
          </cell>
        </row>
        <row r="1336">
          <cell r="B1336" t="str">
            <v>Al Awsaţ</v>
          </cell>
          <cell r="C1336" t="str">
            <v>ERAl Awsaţ</v>
          </cell>
        </row>
        <row r="1337">
          <cell r="B1337" t="str">
            <v>Ma’ĭkel</v>
          </cell>
          <cell r="C1337" t="str">
            <v>ERMa’ĭkel</v>
          </cell>
        </row>
        <row r="1338">
          <cell r="B1338" t="str">
            <v>Shimālī al Baḩrī al Aḩmar</v>
          </cell>
          <cell r="C1338" t="str">
            <v>ERShimālī al Baḩrī al Aḩmar</v>
          </cell>
        </row>
        <row r="1339">
          <cell r="B1339" t="str">
            <v>Semienawi K’eyyĭḥ Baḥri</v>
          </cell>
          <cell r="C1339" t="str">
            <v>ERSemienawi K’eyyĭḥ Baḥri</v>
          </cell>
        </row>
        <row r="1340">
          <cell r="B1340" t="str">
            <v>Andalucía</v>
          </cell>
          <cell r="C1340" t="str">
            <v>ESAndalucía</v>
          </cell>
        </row>
        <row r="1341">
          <cell r="B1341" t="str">
            <v>Almería</v>
          </cell>
          <cell r="C1341" t="str">
            <v>ESAlmería</v>
          </cell>
        </row>
        <row r="1342">
          <cell r="B1342" t="str">
            <v>Cádiz</v>
          </cell>
          <cell r="C1342" t="str">
            <v>ESCádiz</v>
          </cell>
        </row>
        <row r="1343">
          <cell r="B1343" t="str">
            <v>Córdoba</v>
          </cell>
          <cell r="C1343" t="str">
            <v>ESCórdoba</v>
          </cell>
        </row>
        <row r="1344">
          <cell r="B1344" t="str">
            <v>Granada</v>
          </cell>
          <cell r="C1344" t="str">
            <v>ESGranada</v>
          </cell>
        </row>
        <row r="1345">
          <cell r="B1345" t="str">
            <v>Huelva</v>
          </cell>
          <cell r="C1345" t="str">
            <v>ESHuelva</v>
          </cell>
        </row>
        <row r="1346">
          <cell r="B1346" t="str">
            <v>Jaén</v>
          </cell>
          <cell r="C1346" t="str">
            <v>ESJaén</v>
          </cell>
        </row>
        <row r="1347">
          <cell r="B1347" t="str">
            <v>Málaga</v>
          </cell>
          <cell r="C1347" t="str">
            <v>ESMálaga</v>
          </cell>
        </row>
        <row r="1348">
          <cell r="B1348" t="str">
            <v>Sevilla</v>
          </cell>
          <cell r="C1348" t="str">
            <v>ESSevilla</v>
          </cell>
        </row>
        <row r="1349">
          <cell r="B1349" t="str">
            <v>Aragón</v>
          </cell>
          <cell r="C1349" t="str">
            <v>ESAragón</v>
          </cell>
        </row>
        <row r="1350">
          <cell r="B1350" t="str">
            <v>Huesca</v>
          </cell>
          <cell r="C1350" t="str">
            <v>ESHuesca</v>
          </cell>
        </row>
        <row r="1351">
          <cell r="B1351" t="str">
            <v>Teruel</v>
          </cell>
          <cell r="C1351" t="str">
            <v>ESTeruel</v>
          </cell>
        </row>
        <row r="1352">
          <cell r="B1352" t="str">
            <v>Zaragoza</v>
          </cell>
          <cell r="C1352" t="str">
            <v>ESZaragoza</v>
          </cell>
        </row>
        <row r="1353">
          <cell r="B1353" t="str">
            <v>Asturias, Principado de</v>
          </cell>
          <cell r="C1353" t="str">
            <v>ESAsturias, Principado de</v>
          </cell>
        </row>
        <row r="1354">
          <cell r="B1354" t="str">
            <v>Asturias</v>
          </cell>
          <cell r="C1354" t="str">
            <v>ESAsturias</v>
          </cell>
        </row>
        <row r="1355">
          <cell r="B1355" t="str">
            <v>Cantabria</v>
          </cell>
          <cell r="C1355" t="str">
            <v>ESCantabria</v>
          </cell>
        </row>
        <row r="1356">
          <cell r="B1356" t="str">
            <v>Cantabria</v>
          </cell>
          <cell r="C1356" t="str">
            <v>ESCantabria</v>
          </cell>
        </row>
        <row r="1357">
          <cell r="B1357" t="str">
            <v>Castilla y León</v>
          </cell>
          <cell r="C1357" t="str">
            <v>ESCastilla y León</v>
          </cell>
        </row>
        <row r="1358">
          <cell r="B1358" t="str">
            <v>Ávila</v>
          </cell>
          <cell r="C1358" t="str">
            <v>ESÁvila</v>
          </cell>
        </row>
        <row r="1359">
          <cell r="B1359" t="str">
            <v>Burgos</v>
          </cell>
          <cell r="C1359" t="str">
            <v>ESBurgos</v>
          </cell>
        </row>
        <row r="1360">
          <cell r="B1360" t="str">
            <v>León</v>
          </cell>
          <cell r="C1360" t="str">
            <v>ESLeón</v>
          </cell>
        </row>
        <row r="1361">
          <cell r="B1361" t="str">
            <v>Palencia</v>
          </cell>
          <cell r="C1361" t="str">
            <v>ESPalencia</v>
          </cell>
        </row>
        <row r="1362">
          <cell r="B1362" t="str">
            <v>Salamanca</v>
          </cell>
          <cell r="C1362" t="str">
            <v>ESSalamanca</v>
          </cell>
        </row>
        <row r="1363">
          <cell r="B1363" t="str">
            <v>Segovia</v>
          </cell>
          <cell r="C1363" t="str">
            <v>ESSegovia</v>
          </cell>
        </row>
        <row r="1364">
          <cell r="B1364" t="str">
            <v>Soria</v>
          </cell>
          <cell r="C1364" t="str">
            <v>ESSoria</v>
          </cell>
        </row>
        <row r="1365">
          <cell r="B1365" t="str">
            <v>Valladolid</v>
          </cell>
          <cell r="C1365" t="str">
            <v>ESValladolid</v>
          </cell>
        </row>
        <row r="1366">
          <cell r="B1366" t="str">
            <v>Zamora</v>
          </cell>
          <cell r="C1366" t="str">
            <v>ESZamora</v>
          </cell>
        </row>
        <row r="1367">
          <cell r="B1367" t="str">
            <v>Castilla-La Mancha</v>
          </cell>
          <cell r="C1367" t="str">
            <v>ESCastilla-La Mancha</v>
          </cell>
        </row>
        <row r="1368">
          <cell r="B1368" t="str">
            <v>Albacete</v>
          </cell>
          <cell r="C1368" t="str">
            <v>ESAlbacete</v>
          </cell>
        </row>
        <row r="1369">
          <cell r="B1369" t="str">
            <v>Ciudad Real</v>
          </cell>
          <cell r="C1369" t="str">
            <v>ESCiudad Real</v>
          </cell>
        </row>
        <row r="1370">
          <cell r="B1370" t="str">
            <v>Cuenca</v>
          </cell>
          <cell r="C1370" t="str">
            <v>ESCuenca</v>
          </cell>
        </row>
        <row r="1371">
          <cell r="B1371" t="str">
            <v>Guadalajara</v>
          </cell>
          <cell r="C1371" t="str">
            <v>ESGuadalajara</v>
          </cell>
        </row>
        <row r="1372">
          <cell r="B1372" t="str">
            <v>Toledo</v>
          </cell>
          <cell r="C1372" t="str">
            <v>ESToledo</v>
          </cell>
        </row>
        <row r="1373">
          <cell r="B1373" t="str">
            <v>Canarias</v>
          </cell>
          <cell r="C1373" t="str">
            <v>ESCanarias</v>
          </cell>
        </row>
        <row r="1374">
          <cell r="B1374" t="str">
            <v>Las Palmas</v>
          </cell>
          <cell r="C1374" t="str">
            <v>ESLas Palmas</v>
          </cell>
        </row>
        <row r="1375">
          <cell r="B1375" t="str">
            <v>Santa Cruz de Tenerife</v>
          </cell>
          <cell r="C1375" t="str">
            <v>ESSanta Cruz de Tenerife</v>
          </cell>
        </row>
        <row r="1376">
          <cell r="B1376" t="str">
            <v>Catalunya [Cataluña]</v>
          </cell>
          <cell r="C1376" t="str">
            <v>ESCatalunya [Cataluña]</v>
          </cell>
        </row>
        <row r="1377">
          <cell r="B1377" t="str">
            <v>Barcelona [Barcelona]</v>
          </cell>
          <cell r="C1377" t="str">
            <v>ESBarcelona [Barcelona]</v>
          </cell>
        </row>
        <row r="1378">
          <cell r="B1378" t="str">
            <v>Girona [Gerona]</v>
          </cell>
          <cell r="C1378" t="str">
            <v>ESGirona [Gerona]</v>
          </cell>
        </row>
        <row r="1379">
          <cell r="B1379" t="str">
            <v>Lleida [Lérida]</v>
          </cell>
          <cell r="C1379" t="str">
            <v>ESLleida [Lérida]</v>
          </cell>
        </row>
        <row r="1380">
          <cell r="B1380" t="str">
            <v>Tarragona [Tarragona]</v>
          </cell>
          <cell r="C1380" t="str">
            <v>ESTarragona [Tarragona]</v>
          </cell>
        </row>
        <row r="1381">
          <cell r="B1381" t="str">
            <v>Extremadura</v>
          </cell>
          <cell r="C1381" t="str">
            <v>ESExtremadura</v>
          </cell>
        </row>
        <row r="1382">
          <cell r="B1382" t="str">
            <v>Badajoz</v>
          </cell>
          <cell r="C1382" t="str">
            <v>ESBadajoz</v>
          </cell>
        </row>
        <row r="1383">
          <cell r="B1383" t="str">
            <v>Cáceres</v>
          </cell>
          <cell r="C1383" t="str">
            <v>ESCáceres</v>
          </cell>
        </row>
        <row r="1384">
          <cell r="B1384" t="str">
            <v>Galicia [Galicia]</v>
          </cell>
          <cell r="C1384" t="str">
            <v>ESGalicia [Galicia]</v>
          </cell>
        </row>
        <row r="1385">
          <cell r="B1385" t="str">
            <v>A Coruña [La Coruña]</v>
          </cell>
          <cell r="C1385" t="str">
            <v>ESA Coruña [La Coruña]</v>
          </cell>
        </row>
        <row r="1386">
          <cell r="B1386" t="str">
            <v>Lugo [Lugo]</v>
          </cell>
          <cell r="C1386" t="str">
            <v>ESLugo [Lugo]</v>
          </cell>
        </row>
        <row r="1387">
          <cell r="B1387" t="str">
            <v>Ourense [Orense]</v>
          </cell>
          <cell r="C1387" t="str">
            <v>ESOurense [Orense]</v>
          </cell>
        </row>
        <row r="1388">
          <cell r="B1388" t="str">
            <v>Pontevedra [Pontevedra]</v>
          </cell>
          <cell r="C1388" t="str">
            <v>ESPontevedra [Pontevedra]</v>
          </cell>
        </row>
        <row r="1389">
          <cell r="B1389" t="str">
            <v>Illes Balears [Islas Baleares]</v>
          </cell>
          <cell r="C1389" t="str">
            <v>ESIlles Balears [Islas Baleares]</v>
          </cell>
        </row>
        <row r="1390">
          <cell r="B1390" t="str">
            <v>Balears [Baleares]</v>
          </cell>
          <cell r="C1390" t="str">
            <v>ESBalears [Baleares]</v>
          </cell>
        </row>
        <row r="1391">
          <cell r="B1391" t="str">
            <v>Murcia, Región de</v>
          </cell>
          <cell r="C1391" t="str">
            <v>ESMurcia, Región de</v>
          </cell>
        </row>
        <row r="1392">
          <cell r="B1392" t="str">
            <v>Murcia</v>
          </cell>
          <cell r="C1392" t="str">
            <v>ESMurcia</v>
          </cell>
        </row>
        <row r="1393">
          <cell r="B1393" t="str">
            <v>Madrid, Comunidad de</v>
          </cell>
          <cell r="C1393" t="str">
            <v>ESMadrid, Comunidad de</v>
          </cell>
        </row>
        <row r="1394">
          <cell r="B1394" t="str">
            <v>Madrid</v>
          </cell>
          <cell r="C1394" t="str">
            <v>ESMadrid</v>
          </cell>
        </row>
        <row r="1395">
          <cell r="B1395" t="str">
            <v>Nafarroako Foru Komunitatea*</v>
          </cell>
          <cell r="C1395" t="str">
            <v>ESNafarroako Foru Komunitatea*</v>
          </cell>
        </row>
        <row r="1396">
          <cell r="B1396" t="str">
            <v>Navarra, Comunidad Foral de</v>
          </cell>
          <cell r="C1396" t="str">
            <v>ESNavarra, Comunidad Foral de</v>
          </cell>
        </row>
        <row r="1397">
          <cell r="B1397" t="str">
            <v>Nafarroa*</v>
          </cell>
          <cell r="C1397" t="str">
            <v>ESNafarroa*</v>
          </cell>
        </row>
        <row r="1398">
          <cell r="B1398" t="str">
            <v>Navarra</v>
          </cell>
          <cell r="C1398" t="str">
            <v>ESNavarra</v>
          </cell>
        </row>
        <row r="1399">
          <cell r="B1399" t="str">
            <v>Euskal Herria</v>
          </cell>
          <cell r="C1399" t="str">
            <v>ESEuskal Herria</v>
          </cell>
        </row>
        <row r="1400">
          <cell r="B1400" t="str">
            <v>País Vasco</v>
          </cell>
          <cell r="C1400" t="str">
            <v>ESPaís Vasco</v>
          </cell>
        </row>
        <row r="1401">
          <cell r="B1401" t="str">
            <v>Bizkaia</v>
          </cell>
          <cell r="C1401" t="str">
            <v>ESBizkaia</v>
          </cell>
        </row>
        <row r="1402">
          <cell r="B1402" t="str">
            <v>Gipuzkoa</v>
          </cell>
          <cell r="C1402" t="str">
            <v>ESGipuzkoa</v>
          </cell>
        </row>
        <row r="1403">
          <cell r="B1403" t="str">
            <v>Araba*</v>
          </cell>
          <cell r="C1403" t="str">
            <v>ESAraba*</v>
          </cell>
        </row>
        <row r="1404">
          <cell r="B1404" t="str">
            <v>Álava</v>
          </cell>
          <cell r="C1404" t="str">
            <v>ESÁlava</v>
          </cell>
        </row>
        <row r="1405">
          <cell r="B1405" t="str">
            <v>La Rioja</v>
          </cell>
          <cell r="C1405" t="str">
            <v>ESLa Rioja</v>
          </cell>
        </row>
        <row r="1406">
          <cell r="B1406" t="str">
            <v>La Rioja</v>
          </cell>
          <cell r="C1406" t="str">
            <v>ESLa Rioja</v>
          </cell>
        </row>
        <row r="1407">
          <cell r="B1407" t="str">
            <v>Valenciana, Comunitat*</v>
          </cell>
          <cell r="C1407" t="str">
            <v>ESValenciana, Comunitat*</v>
          </cell>
        </row>
        <row r="1408">
          <cell r="B1408" t="str">
            <v>Valenciana, Comunidad</v>
          </cell>
          <cell r="C1408" t="str">
            <v>ESValenciana, Comunidad</v>
          </cell>
        </row>
        <row r="1409">
          <cell r="B1409" t="str">
            <v>Alacant*</v>
          </cell>
          <cell r="C1409" t="str">
            <v>ESAlacant*</v>
          </cell>
        </row>
        <row r="1410">
          <cell r="B1410" t="str">
            <v>Alicante</v>
          </cell>
          <cell r="C1410" t="str">
            <v>ESAlicante</v>
          </cell>
        </row>
        <row r="1411">
          <cell r="B1411" t="str">
            <v>Castelló*</v>
          </cell>
          <cell r="C1411" t="str">
            <v>ESCastelló*</v>
          </cell>
        </row>
        <row r="1412">
          <cell r="B1412" t="str">
            <v>Castellón</v>
          </cell>
          <cell r="C1412" t="str">
            <v>ESCastellón</v>
          </cell>
        </row>
        <row r="1413">
          <cell r="B1413" t="str">
            <v>València*</v>
          </cell>
          <cell r="C1413" t="str">
            <v>ESValència*</v>
          </cell>
        </row>
        <row r="1414">
          <cell r="B1414" t="str">
            <v>Valencia</v>
          </cell>
          <cell r="C1414" t="str">
            <v>ESValencia</v>
          </cell>
        </row>
        <row r="1415">
          <cell r="B1415" t="str">
            <v>Ceuta</v>
          </cell>
          <cell r="C1415" t="str">
            <v>ESCeuta</v>
          </cell>
        </row>
        <row r="1416">
          <cell r="B1416" t="str">
            <v>Melilla</v>
          </cell>
          <cell r="C1416" t="str">
            <v>ESMelilla</v>
          </cell>
        </row>
        <row r="1417">
          <cell r="B1417" t="str">
            <v>Āfar</v>
          </cell>
          <cell r="C1417" t="str">
            <v>ETĀfar</v>
          </cell>
        </row>
        <row r="1418">
          <cell r="B1418" t="str">
            <v>Afar</v>
          </cell>
          <cell r="C1418" t="str">
            <v>ETAfar</v>
          </cell>
        </row>
        <row r="1419">
          <cell r="B1419" t="str">
            <v>Āmara</v>
          </cell>
          <cell r="C1419" t="str">
            <v>ETĀmara</v>
          </cell>
        </row>
        <row r="1420">
          <cell r="B1420" t="str">
            <v>Amara</v>
          </cell>
          <cell r="C1420" t="str">
            <v>ETAmara</v>
          </cell>
        </row>
        <row r="1421">
          <cell r="B1421" t="str">
            <v>Bīnshangul Gumuz</v>
          </cell>
          <cell r="C1421" t="str">
            <v>ETBīnshangul Gumuz</v>
          </cell>
        </row>
        <row r="1422">
          <cell r="B1422" t="str">
            <v>Benshangul-Gumaz</v>
          </cell>
          <cell r="C1422" t="str">
            <v>ETBenshangul-Gumaz</v>
          </cell>
        </row>
        <row r="1423">
          <cell r="B1423" t="str">
            <v>Gambēla Hizboch</v>
          </cell>
          <cell r="C1423" t="str">
            <v>ETGambēla Hizboch</v>
          </cell>
        </row>
        <row r="1424">
          <cell r="B1424" t="str">
            <v>Gambela Peoples</v>
          </cell>
          <cell r="C1424" t="str">
            <v>ETGambela Peoples</v>
          </cell>
        </row>
        <row r="1425">
          <cell r="B1425" t="str">
            <v>Hārerī Hizb</v>
          </cell>
          <cell r="C1425" t="str">
            <v>ETHārerī Hizb</v>
          </cell>
        </row>
        <row r="1426">
          <cell r="B1426" t="str">
            <v>Harari People</v>
          </cell>
          <cell r="C1426" t="str">
            <v>ETHarari People</v>
          </cell>
        </row>
        <row r="1427">
          <cell r="B1427" t="str">
            <v>Oromīya</v>
          </cell>
          <cell r="C1427" t="str">
            <v>ETOromīya</v>
          </cell>
        </row>
        <row r="1428">
          <cell r="B1428" t="str">
            <v>Oromia</v>
          </cell>
          <cell r="C1428" t="str">
            <v>ETOromia</v>
          </cell>
        </row>
        <row r="1429">
          <cell r="B1429" t="str">
            <v>YeDebub Bihēroch Bihēreseboch na Hizboch</v>
          </cell>
          <cell r="C1429" t="str">
            <v>ETYeDebub Bihēroch Bihēreseboch na Hizboch</v>
          </cell>
        </row>
        <row r="1430">
          <cell r="B1430" t="str">
            <v>Southern Nations, Nationalities and Peoples</v>
          </cell>
          <cell r="C1430" t="str">
            <v>ETSouthern Nations, Nationalities and Peoples</v>
          </cell>
        </row>
        <row r="1431">
          <cell r="B1431" t="str">
            <v>Sumalē</v>
          </cell>
          <cell r="C1431" t="str">
            <v>ETSumalē</v>
          </cell>
        </row>
        <row r="1432">
          <cell r="B1432" t="str">
            <v>Somali</v>
          </cell>
          <cell r="C1432" t="str">
            <v>ETSomali</v>
          </cell>
        </row>
        <row r="1433">
          <cell r="B1433" t="str">
            <v>Tigray</v>
          </cell>
          <cell r="C1433" t="str">
            <v>ETTigray</v>
          </cell>
        </row>
        <row r="1434">
          <cell r="B1434" t="str">
            <v>Tigrai</v>
          </cell>
          <cell r="C1434" t="str">
            <v>ETTigrai</v>
          </cell>
        </row>
        <row r="1435">
          <cell r="B1435" t="str">
            <v>Ādīs Ābeba</v>
          </cell>
          <cell r="C1435" t="str">
            <v>ETĀdīs Ābeba</v>
          </cell>
        </row>
        <row r="1436">
          <cell r="B1436" t="str">
            <v>Addis Ababa</v>
          </cell>
          <cell r="C1436" t="str">
            <v>ETAddis Ababa</v>
          </cell>
        </row>
        <row r="1437">
          <cell r="B1437" t="str">
            <v>Dirē Dawa</v>
          </cell>
          <cell r="C1437" t="str">
            <v>ETDirē Dawa</v>
          </cell>
        </row>
        <row r="1438">
          <cell r="B1438" t="str">
            <v>Dire Dawa</v>
          </cell>
          <cell r="C1438" t="str">
            <v>ETDire Dawa</v>
          </cell>
        </row>
        <row r="1439">
          <cell r="B1439" t="str">
            <v>Ahvenanmaan maakunta</v>
          </cell>
          <cell r="C1439" t="str">
            <v>FIAhvenanmaan maakunta</v>
          </cell>
        </row>
        <row r="1440">
          <cell r="B1440" t="str">
            <v>Landskapet Åland</v>
          </cell>
          <cell r="C1440" t="str">
            <v>FILandskapet Åland</v>
          </cell>
        </row>
        <row r="1441">
          <cell r="B1441" t="str">
            <v>Etelä-Karjala</v>
          </cell>
          <cell r="C1441" t="str">
            <v>FIEtelä-Karjala</v>
          </cell>
        </row>
        <row r="1442">
          <cell r="B1442" t="str">
            <v>Södra Karelen</v>
          </cell>
          <cell r="C1442" t="str">
            <v>FISödra Karelen</v>
          </cell>
        </row>
        <row r="1443">
          <cell r="B1443" t="str">
            <v>Etelä-Pohjanmaa</v>
          </cell>
          <cell r="C1443" t="str">
            <v>FIEtelä-Pohjanmaa</v>
          </cell>
        </row>
        <row r="1444">
          <cell r="B1444" t="str">
            <v>Södra Österbotten</v>
          </cell>
          <cell r="C1444" t="str">
            <v>FISödra Österbotten</v>
          </cell>
        </row>
        <row r="1445">
          <cell r="B1445" t="str">
            <v>Etelä-Savo</v>
          </cell>
          <cell r="C1445" t="str">
            <v>FIEtelä-Savo</v>
          </cell>
        </row>
        <row r="1446">
          <cell r="B1446" t="str">
            <v>Södra Savolax</v>
          </cell>
          <cell r="C1446" t="str">
            <v>FISödra Savolax</v>
          </cell>
        </row>
        <row r="1447">
          <cell r="B1447" t="str">
            <v>Kainuu</v>
          </cell>
          <cell r="C1447" t="str">
            <v>FIKainuu</v>
          </cell>
        </row>
        <row r="1448">
          <cell r="B1448" t="str">
            <v>Kajanaland</v>
          </cell>
          <cell r="C1448" t="str">
            <v>FIKajanaland</v>
          </cell>
        </row>
        <row r="1449">
          <cell r="B1449" t="str">
            <v>Kanta-Häme</v>
          </cell>
          <cell r="C1449" t="str">
            <v>FIKanta-Häme</v>
          </cell>
        </row>
        <row r="1450">
          <cell r="B1450" t="str">
            <v>Egentliga Tavastland</v>
          </cell>
          <cell r="C1450" t="str">
            <v>FIEgentliga Tavastland</v>
          </cell>
        </row>
        <row r="1451">
          <cell r="B1451" t="str">
            <v>Keski-Pohjanmaa</v>
          </cell>
          <cell r="C1451" t="str">
            <v>FIKeski-Pohjanmaa</v>
          </cell>
        </row>
        <row r="1452">
          <cell r="B1452" t="str">
            <v>Mellersta Österbotten</v>
          </cell>
          <cell r="C1452" t="str">
            <v>FIMellersta Österbotten</v>
          </cell>
        </row>
        <row r="1453">
          <cell r="B1453" t="str">
            <v>Keski-Suomi</v>
          </cell>
          <cell r="C1453" t="str">
            <v>FIKeski-Suomi</v>
          </cell>
        </row>
        <row r="1454">
          <cell r="B1454" t="str">
            <v>Mellersta Finland</v>
          </cell>
          <cell r="C1454" t="str">
            <v>FIMellersta Finland</v>
          </cell>
        </row>
        <row r="1455">
          <cell r="B1455" t="str">
            <v>Kymenlaakso</v>
          </cell>
          <cell r="C1455" t="str">
            <v>FIKymenlaakso</v>
          </cell>
        </row>
        <row r="1456">
          <cell r="B1456" t="str">
            <v>Kymmenedalen</v>
          </cell>
          <cell r="C1456" t="str">
            <v>FIKymmenedalen</v>
          </cell>
        </row>
        <row r="1457">
          <cell r="B1457" t="str">
            <v>Lappi</v>
          </cell>
          <cell r="C1457" t="str">
            <v>FILappi</v>
          </cell>
        </row>
        <row r="1458">
          <cell r="B1458" t="str">
            <v>Lappland</v>
          </cell>
          <cell r="C1458" t="str">
            <v>FILappland</v>
          </cell>
        </row>
        <row r="1459">
          <cell r="B1459" t="str">
            <v>Pirkanmaa</v>
          </cell>
          <cell r="C1459" t="str">
            <v>FIPirkanmaa</v>
          </cell>
        </row>
        <row r="1460">
          <cell r="B1460" t="str">
            <v>Birkaland</v>
          </cell>
          <cell r="C1460" t="str">
            <v>FIBirkaland</v>
          </cell>
        </row>
        <row r="1461">
          <cell r="B1461" t="str">
            <v>Pohjanmaa</v>
          </cell>
          <cell r="C1461" t="str">
            <v>FIPohjanmaa</v>
          </cell>
        </row>
        <row r="1462">
          <cell r="B1462" t="str">
            <v>Österbotten</v>
          </cell>
          <cell r="C1462" t="str">
            <v>FIÖsterbotten</v>
          </cell>
        </row>
        <row r="1463">
          <cell r="B1463" t="str">
            <v>Pohjois-Karjala</v>
          </cell>
          <cell r="C1463" t="str">
            <v>FIPohjois-Karjala</v>
          </cell>
        </row>
        <row r="1464">
          <cell r="B1464" t="str">
            <v>Norra Karelen</v>
          </cell>
          <cell r="C1464" t="str">
            <v>FINorra Karelen</v>
          </cell>
        </row>
        <row r="1465">
          <cell r="B1465" t="str">
            <v>Pohjois-Pohjanmaa</v>
          </cell>
          <cell r="C1465" t="str">
            <v>FIPohjois-Pohjanmaa</v>
          </cell>
        </row>
        <row r="1466">
          <cell r="B1466" t="str">
            <v>Norra Österbotten</v>
          </cell>
          <cell r="C1466" t="str">
            <v>FINorra Österbotten</v>
          </cell>
        </row>
        <row r="1467">
          <cell r="B1467" t="str">
            <v>Pohjois-Savo</v>
          </cell>
          <cell r="C1467" t="str">
            <v>FIPohjois-Savo</v>
          </cell>
        </row>
        <row r="1468">
          <cell r="B1468" t="str">
            <v>Norra Savolax</v>
          </cell>
          <cell r="C1468" t="str">
            <v>FINorra Savolax</v>
          </cell>
        </row>
        <row r="1469">
          <cell r="B1469" t="str">
            <v>Päijät-Häme</v>
          </cell>
          <cell r="C1469" t="str">
            <v>FIPäijät-Häme</v>
          </cell>
        </row>
        <row r="1470">
          <cell r="B1470" t="str">
            <v>Päijänne-Tavastland</v>
          </cell>
          <cell r="C1470" t="str">
            <v>FIPäijänne-Tavastland</v>
          </cell>
        </row>
        <row r="1471">
          <cell r="B1471" t="str">
            <v>Satakunta</v>
          </cell>
          <cell r="C1471" t="str">
            <v>FISatakunta</v>
          </cell>
        </row>
        <row r="1472">
          <cell r="B1472" t="str">
            <v>Satakunda</v>
          </cell>
          <cell r="C1472" t="str">
            <v>FISatakunda</v>
          </cell>
        </row>
        <row r="1473">
          <cell r="B1473" t="str">
            <v>Uusimaa</v>
          </cell>
          <cell r="C1473" t="str">
            <v>FIUusimaa</v>
          </cell>
        </row>
        <row r="1474">
          <cell r="B1474" t="str">
            <v>Nyland</v>
          </cell>
          <cell r="C1474" t="str">
            <v>FINyland</v>
          </cell>
        </row>
        <row r="1475">
          <cell r="B1475" t="str">
            <v>Varsinais-Suomi</v>
          </cell>
          <cell r="C1475" t="str">
            <v>FIVarsinais-Suomi</v>
          </cell>
        </row>
        <row r="1476">
          <cell r="B1476" t="str">
            <v>Egentliga Finland</v>
          </cell>
          <cell r="C1476" t="str">
            <v>FIEgentliga Finland</v>
          </cell>
        </row>
        <row r="1477">
          <cell r="B1477" t="str">
            <v>Rotuma</v>
          </cell>
          <cell r="C1477" t="str">
            <v>FJRotuma</v>
          </cell>
        </row>
        <row r="1478">
          <cell r="B1478" t="str">
            <v>Central</v>
          </cell>
          <cell r="C1478" t="str">
            <v>FJCentral</v>
          </cell>
        </row>
        <row r="1479">
          <cell r="B1479" t="str">
            <v>Naitasiri</v>
          </cell>
          <cell r="C1479" t="str">
            <v>FJNaitasiri</v>
          </cell>
        </row>
        <row r="1480">
          <cell r="B1480" t="str">
            <v>Namosi</v>
          </cell>
          <cell r="C1480" t="str">
            <v>FJNamosi</v>
          </cell>
        </row>
        <row r="1481">
          <cell r="B1481" t="str">
            <v>Rewa</v>
          </cell>
          <cell r="C1481" t="str">
            <v>FJRewa</v>
          </cell>
        </row>
        <row r="1482">
          <cell r="B1482" t="str">
            <v>Serua</v>
          </cell>
          <cell r="C1482" t="str">
            <v>FJSerua</v>
          </cell>
        </row>
        <row r="1483">
          <cell r="B1483" t="str">
            <v>Tailevu</v>
          </cell>
          <cell r="C1483" t="str">
            <v>FJTailevu</v>
          </cell>
        </row>
        <row r="1484">
          <cell r="B1484" t="str">
            <v>Eastern</v>
          </cell>
          <cell r="C1484" t="str">
            <v>FJEastern</v>
          </cell>
        </row>
        <row r="1485">
          <cell r="B1485" t="str">
            <v>Kadavu</v>
          </cell>
          <cell r="C1485" t="str">
            <v>FJKadavu</v>
          </cell>
        </row>
        <row r="1486">
          <cell r="B1486" t="str">
            <v>Lau</v>
          </cell>
          <cell r="C1486" t="str">
            <v>FJLau</v>
          </cell>
        </row>
        <row r="1487">
          <cell r="B1487" t="str">
            <v>Lomaiviti</v>
          </cell>
          <cell r="C1487" t="str">
            <v>FJLomaiviti</v>
          </cell>
        </row>
        <row r="1488">
          <cell r="B1488" t="str">
            <v>Northern</v>
          </cell>
          <cell r="C1488" t="str">
            <v>FJNorthern</v>
          </cell>
        </row>
        <row r="1489">
          <cell r="B1489" t="str">
            <v>Bua</v>
          </cell>
          <cell r="C1489" t="str">
            <v>FJBua</v>
          </cell>
        </row>
        <row r="1490">
          <cell r="B1490" t="str">
            <v>Cakaudrove</v>
          </cell>
          <cell r="C1490" t="str">
            <v>FJCakaudrove</v>
          </cell>
        </row>
        <row r="1491">
          <cell r="B1491" t="str">
            <v>Macuata</v>
          </cell>
          <cell r="C1491" t="str">
            <v>FJMacuata</v>
          </cell>
        </row>
        <row r="1492">
          <cell r="B1492" t="str">
            <v>Western</v>
          </cell>
          <cell r="C1492" t="str">
            <v>FJWestern</v>
          </cell>
        </row>
        <row r="1493">
          <cell r="B1493" t="str">
            <v>Ba</v>
          </cell>
          <cell r="C1493" t="str">
            <v>FJBa</v>
          </cell>
        </row>
        <row r="1494">
          <cell r="B1494" t="str">
            <v>Nadroga and Navosa</v>
          </cell>
          <cell r="C1494" t="str">
            <v>FJNadroga and Navosa</v>
          </cell>
        </row>
        <row r="1495">
          <cell r="B1495" t="str">
            <v>Ra</v>
          </cell>
          <cell r="C1495" t="str">
            <v>FJRa</v>
          </cell>
        </row>
        <row r="1496">
          <cell r="B1496" t="str">
            <v>Kosrae</v>
          </cell>
          <cell r="C1496" t="str">
            <v>FMKosrae</v>
          </cell>
        </row>
        <row r="1497">
          <cell r="B1497" t="str">
            <v>Pohnpei</v>
          </cell>
          <cell r="C1497" t="str">
            <v>FMPohnpei</v>
          </cell>
        </row>
        <row r="1498">
          <cell r="B1498" t="str">
            <v>Chuuk</v>
          </cell>
          <cell r="C1498" t="str">
            <v>FMChuuk</v>
          </cell>
        </row>
        <row r="1499">
          <cell r="B1499" t="str">
            <v>Yap</v>
          </cell>
          <cell r="C1499" t="str">
            <v>FMYap</v>
          </cell>
        </row>
        <row r="1500">
          <cell r="B1500" t="str">
            <v>Auvergne-Rhône-Alpes</v>
          </cell>
          <cell r="C1500" t="str">
            <v>FRAuvergne-Rhône-Alpes</v>
          </cell>
        </row>
        <row r="1501">
          <cell r="B1501" t="str">
            <v>Ain</v>
          </cell>
          <cell r="C1501" t="str">
            <v>FRAin</v>
          </cell>
        </row>
        <row r="1502">
          <cell r="B1502" t="str">
            <v>Allier</v>
          </cell>
          <cell r="C1502" t="str">
            <v>FRAllier</v>
          </cell>
        </row>
        <row r="1503">
          <cell r="B1503" t="str">
            <v>Ardèche</v>
          </cell>
          <cell r="C1503" t="str">
            <v>FRArdèche</v>
          </cell>
        </row>
        <row r="1504">
          <cell r="B1504" t="str">
            <v>Cantal</v>
          </cell>
          <cell r="C1504" t="str">
            <v>FRCantal</v>
          </cell>
        </row>
        <row r="1505">
          <cell r="B1505" t="str">
            <v>Drôme</v>
          </cell>
          <cell r="C1505" t="str">
            <v>FRDrôme</v>
          </cell>
        </row>
        <row r="1506">
          <cell r="B1506" t="str">
            <v>Isère</v>
          </cell>
          <cell r="C1506" t="str">
            <v>FRIsère</v>
          </cell>
        </row>
        <row r="1507">
          <cell r="B1507" t="str">
            <v>Loire</v>
          </cell>
          <cell r="C1507" t="str">
            <v>FRLoire</v>
          </cell>
        </row>
        <row r="1508">
          <cell r="B1508" t="str">
            <v>Haute-Loire</v>
          </cell>
          <cell r="C1508" t="str">
            <v>FRHaute-Loire</v>
          </cell>
        </row>
        <row r="1509">
          <cell r="B1509" t="str">
            <v>Puy-de-Dôme</v>
          </cell>
          <cell r="C1509" t="str">
            <v>FRPuy-de-Dôme</v>
          </cell>
        </row>
        <row r="1510">
          <cell r="B1510" t="str">
            <v>Rhône</v>
          </cell>
          <cell r="C1510" t="str">
            <v>FRRhône</v>
          </cell>
        </row>
        <row r="1511">
          <cell r="B1511" t="str">
            <v>Savoie</v>
          </cell>
          <cell r="C1511" t="str">
            <v>FRSavoie</v>
          </cell>
        </row>
        <row r="1512">
          <cell r="B1512" t="str">
            <v>Haute-Savoie</v>
          </cell>
          <cell r="C1512" t="str">
            <v>FRHaute-Savoie</v>
          </cell>
        </row>
        <row r="1513">
          <cell r="B1513" t="str">
            <v>Bourgogne-Franche-Comté</v>
          </cell>
          <cell r="C1513" t="str">
            <v>FRBourgogne-Franche-Comté</v>
          </cell>
        </row>
        <row r="1514">
          <cell r="B1514" t="str">
            <v>Côte-d'Or</v>
          </cell>
          <cell r="C1514" t="str">
            <v>FRCôte-d'Or</v>
          </cell>
        </row>
        <row r="1515">
          <cell r="B1515" t="str">
            <v>Doubs</v>
          </cell>
          <cell r="C1515" t="str">
            <v>FRDoubs</v>
          </cell>
        </row>
        <row r="1516">
          <cell r="B1516" t="str">
            <v>Jura</v>
          </cell>
          <cell r="C1516" t="str">
            <v>FRJura</v>
          </cell>
        </row>
        <row r="1517">
          <cell r="B1517" t="str">
            <v>Nièvre</v>
          </cell>
          <cell r="C1517" t="str">
            <v>FRNièvre</v>
          </cell>
        </row>
        <row r="1518">
          <cell r="B1518" t="str">
            <v>Haute-Saône</v>
          </cell>
          <cell r="C1518" t="str">
            <v>FRHaute-Saône</v>
          </cell>
        </row>
        <row r="1519">
          <cell r="B1519" t="str">
            <v>Saône-et-Loire</v>
          </cell>
          <cell r="C1519" t="str">
            <v>FRSaône-et-Loire</v>
          </cell>
        </row>
        <row r="1520">
          <cell r="B1520" t="str">
            <v>Yonne</v>
          </cell>
          <cell r="C1520" t="str">
            <v>FRYonne</v>
          </cell>
        </row>
        <row r="1521">
          <cell r="B1521" t="str">
            <v>Territoire de Belfort</v>
          </cell>
          <cell r="C1521" t="str">
            <v>FRTerritoire de Belfort</v>
          </cell>
        </row>
        <row r="1522">
          <cell r="B1522" t="str">
            <v>Bretagne</v>
          </cell>
          <cell r="C1522" t="str">
            <v>FRBretagne</v>
          </cell>
        </row>
        <row r="1523">
          <cell r="B1523" t="str">
            <v>Côtes-d'Armor</v>
          </cell>
          <cell r="C1523" t="str">
            <v>FRCôtes-d'Armor</v>
          </cell>
        </row>
        <row r="1524">
          <cell r="B1524" t="str">
            <v>Finistère</v>
          </cell>
          <cell r="C1524" t="str">
            <v>FRFinistère</v>
          </cell>
        </row>
        <row r="1525">
          <cell r="B1525" t="str">
            <v>Ille-et-Vilaine</v>
          </cell>
          <cell r="C1525" t="str">
            <v>FRIlle-et-Vilaine</v>
          </cell>
        </row>
        <row r="1526">
          <cell r="B1526" t="str">
            <v>Morbihan</v>
          </cell>
          <cell r="C1526" t="str">
            <v>FRMorbihan</v>
          </cell>
        </row>
        <row r="1527">
          <cell r="B1527" t="str">
            <v>Centre-Val de Loire</v>
          </cell>
          <cell r="C1527" t="str">
            <v>FRCentre-Val de Loire</v>
          </cell>
        </row>
        <row r="1528">
          <cell r="B1528" t="str">
            <v>Cher</v>
          </cell>
          <cell r="C1528" t="str">
            <v>FRCher</v>
          </cell>
        </row>
        <row r="1529">
          <cell r="B1529" t="str">
            <v>Eure-et-Loir</v>
          </cell>
          <cell r="C1529" t="str">
            <v>FREure-et-Loir</v>
          </cell>
        </row>
        <row r="1530">
          <cell r="B1530" t="str">
            <v>Indre</v>
          </cell>
          <cell r="C1530" t="str">
            <v>FRIndre</v>
          </cell>
        </row>
        <row r="1531">
          <cell r="B1531" t="str">
            <v>Indre-et-Loire</v>
          </cell>
          <cell r="C1531" t="str">
            <v>FRIndre-et-Loire</v>
          </cell>
        </row>
        <row r="1532">
          <cell r="B1532" t="str">
            <v>Loir-et-Cher</v>
          </cell>
          <cell r="C1532" t="str">
            <v>FRLoir-et-Cher</v>
          </cell>
        </row>
        <row r="1533">
          <cell r="B1533" t="str">
            <v>Loiret</v>
          </cell>
          <cell r="C1533" t="str">
            <v>FRLoiret</v>
          </cell>
        </row>
        <row r="1534">
          <cell r="B1534" t="str">
            <v>Grand-Est</v>
          </cell>
          <cell r="C1534" t="str">
            <v>FRGrand-Est</v>
          </cell>
        </row>
        <row r="1535">
          <cell r="B1535" t="str">
            <v>Ardennes</v>
          </cell>
          <cell r="C1535" t="str">
            <v>FRArdennes</v>
          </cell>
        </row>
        <row r="1536">
          <cell r="B1536" t="str">
            <v>Aube</v>
          </cell>
          <cell r="C1536" t="str">
            <v>FRAube</v>
          </cell>
        </row>
        <row r="1537">
          <cell r="B1537" t="str">
            <v>Marne</v>
          </cell>
          <cell r="C1537" t="str">
            <v>FRMarne</v>
          </cell>
        </row>
        <row r="1538">
          <cell r="B1538" t="str">
            <v>Haute-Marne</v>
          </cell>
          <cell r="C1538" t="str">
            <v>FRHaute-Marne</v>
          </cell>
        </row>
        <row r="1539">
          <cell r="B1539" t="str">
            <v>Meurthe-et-Moselle</v>
          </cell>
          <cell r="C1539" t="str">
            <v>FRMeurthe-et-Moselle</v>
          </cell>
        </row>
        <row r="1540">
          <cell r="B1540" t="str">
            <v>Meuse</v>
          </cell>
          <cell r="C1540" t="str">
            <v>FRMeuse</v>
          </cell>
        </row>
        <row r="1541">
          <cell r="B1541" t="str">
            <v>Moselle</v>
          </cell>
          <cell r="C1541" t="str">
            <v>FRMoselle</v>
          </cell>
        </row>
        <row r="1542">
          <cell r="B1542" t="str">
            <v>Bas-Rhin</v>
          </cell>
          <cell r="C1542" t="str">
            <v>FRBas-Rhin</v>
          </cell>
        </row>
        <row r="1543">
          <cell r="B1543" t="str">
            <v>Haut-Rhin</v>
          </cell>
          <cell r="C1543" t="str">
            <v>FRHaut-Rhin</v>
          </cell>
        </row>
        <row r="1544">
          <cell r="B1544" t="str">
            <v>Vosges</v>
          </cell>
          <cell r="C1544" t="str">
            <v>FRVosges</v>
          </cell>
        </row>
        <row r="1545">
          <cell r="B1545" t="str">
            <v>Hauts-de-France</v>
          </cell>
          <cell r="C1545" t="str">
            <v>FRHauts-de-France</v>
          </cell>
        </row>
        <row r="1546">
          <cell r="B1546" t="str">
            <v>Aisne</v>
          </cell>
          <cell r="C1546" t="str">
            <v>FRAisne</v>
          </cell>
        </row>
        <row r="1547">
          <cell r="B1547" t="str">
            <v>Nord</v>
          </cell>
          <cell r="C1547" t="str">
            <v>FRNord</v>
          </cell>
        </row>
        <row r="1548">
          <cell r="B1548" t="str">
            <v>Oise</v>
          </cell>
          <cell r="C1548" t="str">
            <v>FROise</v>
          </cell>
        </row>
        <row r="1549">
          <cell r="B1549" t="str">
            <v>Pas-de-Calais</v>
          </cell>
          <cell r="C1549" t="str">
            <v>FRPas-de-Calais</v>
          </cell>
        </row>
        <row r="1550">
          <cell r="B1550" t="str">
            <v>Somme</v>
          </cell>
          <cell r="C1550" t="str">
            <v>FRSomme</v>
          </cell>
        </row>
        <row r="1551">
          <cell r="B1551" t="str">
            <v>Île-de-France</v>
          </cell>
          <cell r="C1551" t="str">
            <v>FRÎle-de-France</v>
          </cell>
        </row>
        <row r="1552">
          <cell r="B1552" t="str">
            <v>Paris</v>
          </cell>
          <cell r="C1552" t="str">
            <v>FRParis</v>
          </cell>
        </row>
        <row r="1553">
          <cell r="B1553" t="str">
            <v>Seine-et-Marne</v>
          </cell>
          <cell r="C1553" t="str">
            <v>FRSeine-et-Marne</v>
          </cell>
        </row>
        <row r="1554">
          <cell r="B1554" t="str">
            <v>Yvelines</v>
          </cell>
          <cell r="C1554" t="str">
            <v>FRYvelines</v>
          </cell>
        </row>
        <row r="1555">
          <cell r="B1555" t="str">
            <v>Essonne</v>
          </cell>
          <cell r="C1555" t="str">
            <v>FREssonne</v>
          </cell>
        </row>
        <row r="1556">
          <cell r="B1556" t="str">
            <v>Hauts-de-Seine</v>
          </cell>
          <cell r="C1556" t="str">
            <v>FRHauts-de-Seine</v>
          </cell>
        </row>
        <row r="1557">
          <cell r="B1557" t="str">
            <v>Seine-Saint-Denis</v>
          </cell>
          <cell r="C1557" t="str">
            <v>FRSeine-Saint-Denis</v>
          </cell>
        </row>
        <row r="1558">
          <cell r="B1558" t="str">
            <v>Val-de-Marne</v>
          </cell>
          <cell r="C1558" t="str">
            <v>FRVal-de-Marne</v>
          </cell>
        </row>
        <row r="1559">
          <cell r="B1559" t="str">
            <v>Val-d'Oise</v>
          </cell>
          <cell r="C1559" t="str">
            <v>FRVal-d'Oise</v>
          </cell>
        </row>
        <row r="1560">
          <cell r="B1560" t="str">
            <v>Nouvelle-Aquitaine</v>
          </cell>
          <cell r="C1560" t="str">
            <v>FRNouvelle-Aquitaine</v>
          </cell>
        </row>
        <row r="1561">
          <cell r="B1561" t="str">
            <v>Charente</v>
          </cell>
          <cell r="C1561" t="str">
            <v>FRCharente</v>
          </cell>
        </row>
        <row r="1562">
          <cell r="B1562" t="str">
            <v>Charente-Maritime</v>
          </cell>
          <cell r="C1562" t="str">
            <v>FRCharente-Maritime</v>
          </cell>
        </row>
        <row r="1563">
          <cell r="B1563" t="str">
            <v>Corrèze</v>
          </cell>
          <cell r="C1563" t="str">
            <v>FRCorrèze</v>
          </cell>
        </row>
        <row r="1564">
          <cell r="B1564" t="str">
            <v>Creuse</v>
          </cell>
          <cell r="C1564" t="str">
            <v>FRCreuse</v>
          </cell>
        </row>
        <row r="1565">
          <cell r="B1565" t="str">
            <v>Dordogne</v>
          </cell>
          <cell r="C1565" t="str">
            <v>FRDordogne</v>
          </cell>
        </row>
        <row r="1566">
          <cell r="B1566" t="str">
            <v>Gironde</v>
          </cell>
          <cell r="C1566" t="str">
            <v>FRGironde</v>
          </cell>
        </row>
        <row r="1567">
          <cell r="B1567" t="str">
            <v>Landes</v>
          </cell>
          <cell r="C1567" t="str">
            <v>FRLandes</v>
          </cell>
        </row>
        <row r="1568">
          <cell r="B1568" t="str">
            <v>Lot-et-Garonne</v>
          </cell>
          <cell r="C1568" t="str">
            <v>FRLot-et-Garonne</v>
          </cell>
        </row>
        <row r="1569">
          <cell r="B1569" t="str">
            <v>Pyrénées-Atlantiques</v>
          </cell>
          <cell r="C1569" t="str">
            <v>FRPyrénées-Atlantiques</v>
          </cell>
        </row>
        <row r="1570">
          <cell r="B1570" t="str">
            <v>Deux-Sèvres</v>
          </cell>
          <cell r="C1570" t="str">
            <v>FRDeux-Sèvres</v>
          </cell>
        </row>
        <row r="1571">
          <cell r="B1571" t="str">
            <v>Vienne</v>
          </cell>
          <cell r="C1571" t="str">
            <v>FRVienne</v>
          </cell>
        </row>
        <row r="1572">
          <cell r="B1572" t="str">
            <v>Haute-Vienne</v>
          </cell>
          <cell r="C1572" t="str">
            <v>FRHaute-Vienne</v>
          </cell>
        </row>
        <row r="1573">
          <cell r="B1573" t="str">
            <v>Normandie</v>
          </cell>
          <cell r="C1573" t="str">
            <v>FRNormandie</v>
          </cell>
        </row>
        <row r="1574">
          <cell r="B1574" t="str">
            <v>Calvados</v>
          </cell>
          <cell r="C1574" t="str">
            <v>FRCalvados</v>
          </cell>
        </row>
        <row r="1575">
          <cell r="B1575" t="str">
            <v>Eure</v>
          </cell>
          <cell r="C1575" t="str">
            <v>FREure</v>
          </cell>
        </row>
        <row r="1576">
          <cell r="B1576" t="str">
            <v>Manche</v>
          </cell>
          <cell r="C1576" t="str">
            <v>FRManche</v>
          </cell>
        </row>
        <row r="1577">
          <cell r="B1577" t="str">
            <v>Orne</v>
          </cell>
          <cell r="C1577" t="str">
            <v>FROrne</v>
          </cell>
        </row>
        <row r="1578">
          <cell r="B1578" t="str">
            <v>Seine-Maritime</v>
          </cell>
          <cell r="C1578" t="str">
            <v>FRSeine-Maritime</v>
          </cell>
        </row>
        <row r="1579">
          <cell r="B1579" t="str">
            <v>Occitanie</v>
          </cell>
          <cell r="C1579" t="str">
            <v>FROccitanie</v>
          </cell>
        </row>
        <row r="1580">
          <cell r="B1580" t="str">
            <v>Ariège</v>
          </cell>
          <cell r="C1580" t="str">
            <v>FRAriège</v>
          </cell>
        </row>
        <row r="1581">
          <cell r="B1581" t="str">
            <v>Aude</v>
          </cell>
          <cell r="C1581" t="str">
            <v>FRAude</v>
          </cell>
        </row>
        <row r="1582">
          <cell r="B1582" t="str">
            <v>Aveyron</v>
          </cell>
          <cell r="C1582" t="str">
            <v>FRAveyron</v>
          </cell>
        </row>
        <row r="1583">
          <cell r="B1583" t="str">
            <v>Gard</v>
          </cell>
          <cell r="C1583" t="str">
            <v>FRGard</v>
          </cell>
        </row>
        <row r="1584">
          <cell r="B1584" t="str">
            <v>Haute-Garonne</v>
          </cell>
          <cell r="C1584" t="str">
            <v>FRHaute-Garonne</v>
          </cell>
        </row>
        <row r="1585">
          <cell r="B1585" t="str">
            <v>Gers</v>
          </cell>
          <cell r="C1585" t="str">
            <v>FRGers</v>
          </cell>
        </row>
        <row r="1586">
          <cell r="B1586" t="str">
            <v>Hérault</v>
          </cell>
          <cell r="C1586" t="str">
            <v>FRHérault</v>
          </cell>
        </row>
        <row r="1587">
          <cell r="B1587" t="str">
            <v>Lot</v>
          </cell>
          <cell r="C1587" t="str">
            <v>FRLot</v>
          </cell>
        </row>
        <row r="1588">
          <cell r="B1588" t="str">
            <v>Lozère</v>
          </cell>
          <cell r="C1588" t="str">
            <v>FRLozère</v>
          </cell>
        </row>
        <row r="1589">
          <cell r="B1589" t="str">
            <v>Hautes-Pyrénées</v>
          </cell>
          <cell r="C1589" t="str">
            <v>FRHautes-Pyrénées</v>
          </cell>
        </row>
        <row r="1590">
          <cell r="B1590" t="str">
            <v>Pyrénées-Orientales</v>
          </cell>
          <cell r="C1590" t="str">
            <v>FRPyrénées-Orientales</v>
          </cell>
        </row>
        <row r="1591">
          <cell r="B1591" t="str">
            <v>Tarn</v>
          </cell>
          <cell r="C1591" t="str">
            <v>FRTarn</v>
          </cell>
        </row>
        <row r="1592">
          <cell r="B1592" t="str">
            <v>Tarn-et-Garonne</v>
          </cell>
          <cell r="C1592" t="str">
            <v>FRTarn-et-Garonne</v>
          </cell>
        </row>
        <row r="1593">
          <cell r="B1593" t="str">
            <v>Provence-Alpes-Côte-d’Azur</v>
          </cell>
          <cell r="C1593" t="str">
            <v>FRProvence-Alpes-Côte-d’Azur</v>
          </cell>
        </row>
        <row r="1594">
          <cell r="B1594" t="str">
            <v>Alpes-de-Haute-Provence</v>
          </cell>
          <cell r="C1594" t="str">
            <v>FRAlpes-de-Haute-Provence</v>
          </cell>
        </row>
        <row r="1595">
          <cell r="B1595" t="str">
            <v>Hautes-Alpes</v>
          </cell>
          <cell r="C1595" t="str">
            <v>FRHautes-Alpes</v>
          </cell>
        </row>
        <row r="1596">
          <cell r="B1596" t="str">
            <v>Alpes-Maritimes</v>
          </cell>
          <cell r="C1596" t="str">
            <v>FRAlpes-Maritimes</v>
          </cell>
        </row>
        <row r="1597">
          <cell r="B1597" t="str">
            <v>Bouches-du-Rhône</v>
          </cell>
          <cell r="C1597" t="str">
            <v>FRBouches-du-Rhône</v>
          </cell>
        </row>
        <row r="1598">
          <cell r="B1598" t="str">
            <v>Var</v>
          </cell>
          <cell r="C1598" t="str">
            <v>FRVar</v>
          </cell>
        </row>
        <row r="1599">
          <cell r="B1599" t="str">
            <v>Vaucluse</v>
          </cell>
          <cell r="C1599" t="str">
            <v>FRVaucluse</v>
          </cell>
        </row>
        <row r="1600">
          <cell r="B1600" t="str">
            <v>Pays-de-la-Loire</v>
          </cell>
          <cell r="C1600" t="str">
            <v>FRPays-de-la-Loire</v>
          </cell>
        </row>
        <row r="1601">
          <cell r="B1601" t="str">
            <v>Loire-Atlantique</v>
          </cell>
          <cell r="C1601" t="str">
            <v>FRLoire-Atlantique</v>
          </cell>
        </row>
        <row r="1602">
          <cell r="B1602" t="str">
            <v>Maine-et-Loire</v>
          </cell>
          <cell r="C1602" t="str">
            <v>FRMaine-et-Loire</v>
          </cell>
        </row>
        <row r="1603">
          <cell r="B1603" t="str">
            <v>Mayenne</v>
          </cell>
          <cell r="C1603" t="str">
            <v>FRMayenne</v>
          </cell>
        </row>
        <row r="1604">
          <cell r="B1604" t="str">
            <v>Sarthe</v>
          </cell>
          <cell r="C1604" t="str">
            <v>FRSarthe</v>
          </cell>
        </row>
        <row r="1605">
          <cell r="B1605" t="str">
            <v>Vendée</v>
          </cell>
          <cell r="C1605" t="str">
            <v>FRVendée</v>
          </cell>
        </row>
        <row r="1606">
          <cell r="B1606" t="str">
            <v>Clipperton</v>
          </cell>
          <cell r="C1606" t="str">
            <v>FRClipperton</v>
          </cell>
        </row>
        <row r="1607">
          <cell r="B1607" t="str">
            <v>Saint-Barthélemy (see also separate country code entry under BL)</v>
          </cell>
          <cell r="C1607" t="str">
            <v>FRSaint-Barthélemy (see also separate country code entry under BL)</v>
          </cell>
        </row>
        <row r="1608">
          <cell r="B1608" t="str">
            <v>Guyane (française) (see also separate country code entry under GF)</v>
          </cell>
          <cell r="C1608" t="str">
            <v>FRGuyane (française) (see also separate country code entry under GF)</v>
          </cell>
        </row>
        <row r="1609">
          <cell r="B1609" t="str">
            <v>Saint-Martin (see also separate country code entry under MF)</v>
          </cell>
          <cell r="C1609" t="str">
            <v>FRSaint-Martin (see also separate country code entry under MF)</v>
          </cell>
        </row>
        <row r="1610">
          <cell r="B1610" t="str">
            <v>Martinique (see also separate country code entry under MQ)</v>
          </cell>
          <cell r="C1610" t="str">
            <v>FRMartinique (see also separate country code entry under MQ)</v>
          </cell>
        </row>
        <row r="1611">
          <cell r="B1611" t="str">
            <v>Nouvelle-Calédonie (see also separate country code entry under NC)</v>
          </cell>
          <cell r="C1611" t="str">
            <v>FRNouvelle-Calédonie (see also separate country code entry under NC)</v>
          </cell>
        </row>
        <row r="1612">
          <cell r="B1612" t="str">
            <v>Polynésie française (see also separate country code entry under PF)</v>
          </cell>
          <cell r="C1612" t="str">
            <v>FRPolynésie française (see also separate country code entry under PF)</v>
          </cell>
        </row>
        <row r="1613">
          <cell r="B1613" t="str">
            <v>Saint-Pierre-et-Miquelon (see also separate country code entry under PM)</v>
          </cell>
          <cell r="C1613" t="str">
            <v>FRSaint-Pierre-et-Miquelon (see also separate country code entry under PM)</v>
          </cell>
        </row>
        <row r="1614">
          <cell r="B1614" t="str">
            <v>Terres australes françaises (see also separate country code entry under TF)</v>
          </cell>
          <cell r="C1614" t="str">
            <v>FRTerres australes françaises (see also separate country code entry under TF)</v>
          </cell>
        </row>
        <row r="1615">
          <cell r="B1615" t="str">
            <v>Wallis-et-Futuna (see also separate country code entry under WF)</v>
          </cell>
          <cell r="C1615" t="str">
            <v>FRWallis-et-Futuna (see also separate country code entry under WF)</v>
          </cell>
        </row>
        <row r="1616">
          <cell r="B1616" t="str">
            <v>Guadeloupe</v>
          </cell>
          <cell r="C1616" t="str">
            <v>FRGuadeloupe</v>
          </cell>
        </row>
        <row r="1617">
          <cell r="B1617" t="str">
            <v>Guadeloupe (see also separate country code entry under GP)</v>
          </cell>
          <cell r="C1617" t="str">
            <v>FRGuadeloupe (see also separate country code entry under GP)</v>
          </cell>
        </row>
        <row r="1618">
          <cell r="B1618" t="str">
            <v>La Réunion</v>
          </cell>
          <cell r="C1618" t="str">
            <v>FRLa Réunion</v>
          </cell>
        </row>
        <row r="1619">
          <cell r="B1619" t="str">
            <v>La Réunion (see also separate country code entry under RE)</v>
          </cell>
          <cell r="C1619" t="str">
            <v>FRLa Réunion (see also separate country code entry under RE)</v>
          </cell>
        </row>
        <row r="1620">
          <cell r="B1620" t="str">
            <v>Mayotte</v>
          </cell>
          <cell r="C1620" t="str">
            <v>FRMayotte</v>
          </cell>
        </row>
        <row r="1621">
          <cell r="B1621" t="str">
            <v>Mayotte (see also separate country code entry under YT)</v>
          </cell>
          <cell r="C1621" t="str">
            <v>FRMayotte (see also separate country code entry under YT)</v>
          </cell>
        </row>
        <row r="1622">
          <cell r="B1622" t="str">
            <v>Corse</v>
          </cell>
          <cell r="C1622" t="str">
            <v>FRCorse</v>
          </cell>
        </row>
        <row r="1623">
          <cell r="B1623" t="str">
            <v>Corse-du-Sud</v>
          </cell>
          <cell r="C1623" t="str">
            <v>FRCorse-du-Sud</v>
          </cell>
        </row>
        <row r="1624">
          <cell r="B1624" t="str">
            <v>Haute-Corse</v>
          </cell>
          <cell r="C1624" t="str">
            <v>FRHaute-Corse</v>
          </cell>
        </row>
        <row r="1625">
          <cell r="B1625" t="str">
            <v>Estuaire</v>
          </cell>
          <cell r="C1625" t="str">
            <v>GAEstuaire</v>
          </cell>
        </row>
        <row r="1626">
          <cell r="B1626" t="str">
            <v>Haut-Ogooué</v>
          </cell>
          <cell r="C1626" t="str">
            <v>GAHaut-Ogooué</v>
          </cell>
        </row>
        <row r="1627">
          <cell r="B1627" t="str">
            <v>Moyen-Ogooué</v>
          </cell>
          <cell r="C1627" t="str">
            <v>GAMoyen-Ogooué</v>
          </cell>
        </row>
        <row r="1628">
          <cell r="B1628" t="str">
            <v>Ngounié</v>
          </cell>
          <cell r="C1628" t="str">
            <v>GANgounié</v>
          </cell>
        </row>
        <row r="1629">
          <cell r="B1629" t="str">
            <v>Nyanga</v>
          </cell>
          <cell r="C1629" t="str">
            <v>GANyanga</v>
          </cell>
        </row>
        <row r="1630">
          <cell r="B1630" t="str">
            <v>Ogooué-Ivindo</v>
          </cell>
          <cell r="C1630" t="str">
            <v>GAOgooué-Ivindo</v>
          </cell>
        </row>
        <row r="1631">
          <cell r="B1631" t="str">
            <v>Ogooué-Lolo</v>
          </cell>
          <cell r="C1631" t="str">
            <v>GAOgooué-Lolo</v>
          </cell>
        </row>
        <row r="1632">
          <cell r="B1632" t="str">
            <v>Ogooué-Maritime</v>
          </cell>
          <cell r="C1632" t="str">
            <v>GAOgooué-Maritime</v>
          </cell>
        </row>
        <row r="1633">
          <cell r="B1633" t="str">
            <v>Woleu-Ntem</v>
          </cell>
          <cell r="C1633" t="str">
            <v>GAWoleu-Ntem</v>
          </cell>
        </row>
        <row r="1634">
          <cell r="B1634" t="str">
            <v>Aberdeenshire</v>
          </cell>
          <cell r="C1634" t="str">
            <v>GBAberdeenshire</v>
          </cell>
        </row>
        <row r="1635">
          <cell r="B1635" t="str">
            <v>Aberdeen City</v>
          </cell>
          <cell r="C1635" t="str">
            <v>GBAberdeen City</v>
          </cell>
        </row>
        <row r="1636">
          <cell r="B1636" t="str">
            <v>Argyll and Bute</v>
          </cell>
          <cell r="C1636" t="str">
            <v>GBArgyll and Bute</v>
          </cell>
        </row>
        <row r="1637">
          <cell r="B1637" t="str">
            <v>Angus</v>
          </cell>
          <cell r="C1637" t="str">
            <v>GBAngus</v>
          </cell>
        </row>
        <row r="1638">
          <cell r="B1638" t="str">
            <v>Clackmannanshire</v>
          </cell>
          <cell r="C1638" t="str">
            <v>GBClackmannanshire</v>
          </cell>
        </row>
        <row r="1639">
          <cell r="B1639" t="str">
            <v>Dumfries and Galloway</v>
          </cell>
          <cell r="C1639" t="str">
            <v>GBDumfries and Galloway</v>
          </cell>
        </row>
        <row r="1640">
          <cell r="B1640" t="str">
            <v>Dundee City</v>
          </cell>
          <cell r="C1640" t="str">
            <v>GBDundee City</v>
          </cell>
        </row>
        <row r="1641">
          <cell r="B1641" t="str">
            <v>East Ayrshire</v>
          </cell>
          <cell r="C1641" t="str">
            <v>GBEast Ayrshire</v>
          </cell>
        </row>
        <row r="1642">
          <cell r="B1642" t="str">
            <v>Edinburgh, City of</v>
          </cell>
          <cell r="C1642" t="str">
            <v>GBEdinburgh, City of</v>
          </cell>
        </row>
        <row r="1643">
          <cell r="B1643" t="str">
            <v>East Dunbartonshire</v>
          </cell>
          <cell r="C1643" t="str">
            <v>GBEast Dunbartonshire</v>
          </cell>
        </row>
        <row r="1644">
          <cell r="B1644" t="str">
            <v>East Lothian</v>
          </cell>
          <cell r="C1644" t="str">
            <v>GBEast Lothian</v>
          </cell>
        </row>
        <row r="1645">
          <cell r="B1645" t="str">
            <v>Eilean Siar</v>
          </cell>
          <cell r="C1645" t="str">
            <v>GBEilean Siar</v>
          </cell>
        </row>
        <row r="1646">
          <cell r="B1646" t="str">
            <v>East Renfrewshire</v>
          </cell>
          <cell r="C1646" t="str">
            <v>GBEast Renfrewshire</v>
          </cell>
        </row>
        <row r="1647">
          <cell r="B1647" t="str">
            <v>Falkirk</v>
          </cell>
          <cell r="C1647" t="str">
            <v>GBFalkirk</v>
          </cell>
        </row>
        <row r="1648">
          <cell r="B1648" t="str">
            <v>Fife</v>
          </cell>
          <cell r="C1648" t="str">
            <v>GBFife</v>
          </cell>
        </row>
        <row r="1649">
          <cell r="B1649" t="str">
            <v>Glasgow City</v>
          </cell>
          <cell r="C1649" t="str">
            <v>GBGlasgow City</v>
          </cell>
        </row>
        <row r="1650">
          <cell r="B1650" t="str">
            <v>Highland</v>
          </cell>
          <cell r="C1650" t="str">
            <v>GBHighland</v>
          </cell>
        </row>
        <row r="1651">
          <cell r="B1651" t="str">
            <v>Inverclyde</v>
          </cell>
          <cell r="C1651" t="str">
            <v>GBInverclyde</v>
          </cell>
        </row>
        <row r="1652">
          <cell r="B1652" t="str">
            <v>Midlothian</v>
          </cell>
          <cell r="C1652" t="str">
            <v>GBMidlothian</v>
          </cell>
        </row>
        <row r="1653">
          <cell r="B1653" t="str">
            <v>Moray</v>
          </cell>
          <cell r="C1653" t="str">
            <v>GBMoray</v>
          </cell>
        </row>
        <row r="1654">
          <cell r="B1654" t="str">
            <v>North Ayrshire</v>
          </cell>
          <cell r="C1654" t="str">
            <v>GBNorth Ayrshire</v>
          </cell>
        </row>
        <row r="1655">
          <cell r="B1655" t="str">
            <v>North Lanarkshire</v>
          </cell>
          <cell r="C1655" t="str">
            <v>GBNorth Lanarkshire</v>
          </cell>
        </row>
        <row r="1656">
          <cell r="B1656" t="str">
            <v>Orkney Islands</v>
          </cell>
          <cell r="C1656" t="str">
            <v>GBOrkney Islands</v>
          </cell>
        </row>
        <row r="1657">
          <cell r="B1657" t="str">
            <v>Perth and Kinross</v>
          </cell>
          <cell r="C1657" t="str">
            <v>GBPerth and Kinross</v>
          </cell>
        </row>
        <row r="1658">
          <cell r="B1658" t="str">
            <v>Renfrewshire</v>
          </cell>
          <cell r="C1658" t="str">
            <v>GBRenfrewshire</v>
          </cell>
        </row>
        <row r="1659">
          <cell r="B1659" t="str">
            <v>South Ayrshire</v>
          </cell>
          <cell r="C1659" t="str">
            <v>GBSouth Ayrshire</v>
          </cell>
        </row>
        <row r="1660">
          <cell r="B1660" t="str">
            <v>Scottish Borders, The</v>
          </cell>
          <cell r="C1660" t="str">
            <v>GBScottish Borders, The</v>
          </cell>
        </row>
        <row r="1661">
          <cell r="B1661" t="str">
            <v>South Lanarkshire</v>
          </cell>
          <cell r="C1661" t="str">
            <v>GBSouth Lanarkshire</v>
          </cell>
        </row>
        <row r="1662">
          <cell r="B1662" t="str">
            <v>Stirling</v>
          </cell>
          <cell r="C1662" t="str">
            <v>GBStirling</v>
          </cell>
        </row>
        <row r="1663">
          <cell r="B1663" t="str">
            <v>West Dunbartonshire</v>
          </cell>
          <cell r="C1663" t="str">
            <v>GBWest Dunbartonshire</v>
          </cell>
        </row>
        <row r="1664">
          <cell r="B1664" t="str">
            <v>West Lothian</v>
          </cell>
          <cell r="C1664" t="str">
            <v>GBWest Lothian</v>
          </cell>
        </row>
        <row r="1665">
          <cell r="B1665" t="str">
            <v>Shetland Islands</v>
          </cell>
          <cell r="C1665" t="str">
            <v>GBShetland Islands</v>
          </cell>
        </row>
        <row r="1666">
          <cell r="B1666" t="str">
            <v>Buckinghamshire</v>
          </cell>
          <cell r="C1666" t="str">
            <v>GBBuckinghamshire</v>
          </cell>
        </row>
        <row r="1667">
          <cell r="B1667" t="str">
            <v>Cambridgeshire</v>
          </cell>
          <cell r="C1667" t="str">
            <v>GBCambridgeshire</v>
          </cell>
        </row>
        <row r="1668">
          <cell r="B1668" t="str">
            <v>Cumbria</v>
          </cell>
          <cell r="C1668" t="str">
            <v>GBCumbria</v>
          </cell>
        </row>
        <row r="1669">
          <cell r="B1669" t="str">
            <v>Derbyshire</v>
          </cell>
          <cell r="C1669" t="str">
            <v>GBDerbyshire</v>
          </cell>
        </row>
        <row r="1670">
          <cell r="B1670" t="str">
            <v>Devon</v>
          </cell>
          <cell r="C1670" t="str">
            <v>GBDevon</v>
          </cell>
        </row>
        <row r="1671">
          <cell r="B1671" t="str">
            <v>Dorset</v>
          </cell>
          <cell r="C1671" t="str">
            <v>GBDorset</v>
          </cell>
        </row>
        <row r="1672">
          <cell r="B1672" t="str">
            <v>Essex</v>
          </cell>
          <cell r="C1672" t="str">
            <v>GBEssex</v>
          </cell>
        </row>
        <row r="1673">
          <cell r="B1673" t="str">
            <v>East Sussex</v>
          </cell>
          <cell r="C1673" t="str">
            <v>GBEast Sussex</v>
          </cell>
        </row>
        <row r="1674">
          <cell r="B1674" t="str">
            <v>Gloucestershire</v>
          </cell>
          <cell r="C1674" t="str">
            <v>GBGloucestershire</v>
          </cell>
        </row>
        <row r="1675">
          <cell r="B1675" t="str">
            <v>Hampshire</v>
          </cell>
          <cell r="C1675" t="str">
            <v>GBHampshire</v>
          </cell>
        </row>
        <row r="1676">
          <cell r="B1676" t="str">
            <v>Hertfordshire</v>
          </cell>
          <cell r="C1676" t="str">
            <v>GBHertfordshire</v>
          </cell>
        </row>
        <row r="1677">
          <cell r="B1677" t="str">
            <v>Kent</v>
          </cell>
          <cell r="C1677" t="str">
            <v>GBKent</v>
          </cell>
        </row>
        <row r="1678">
          <cell r="B1678" t="str">
            <v>Lancashire</v>
          </cell>
          <cell r="C1678" t="str">
            <v>GBLancashire</v>
          </cell>
        </row>
        <row r="1679">
          <cell r="B1679" t="str">
            <v>Leicestershire</v>
          </cell>
          <cell r="C1679" t="str">
            <v>GBLeicestershire</v>
          </cell>
        </row>
        <row r="1680">
          <cell r="B1680" t="str">
            <v>Lincolnshire</v>
          </cell>
          <cell r="C1680" t="str">
            <v>GBLincolnshire</v>
          </cell>
        </row>
        <row r="1681">
          <cell r="B1681" t="str">
            <v>Norfolk</v>
          </cell>
          <cell r="C1681" t="str">
            <v>GBNorfolk</v>
          </cell>
        </row>
        <row r="1682">
          <cell r="B1682" t="str">
            <v>Northamptonshire</v>
          </cell>
          <cell r="C1682" t="str">
            <v>GBNorthamptonshire</v>
          </cell>
        </row>
        <row r="1683">
          <cell r="B1683" t="str">
            <v>Nottinghamshire</v>
          </cell>
          <cell r="C1683" t="str">
            <v>GBNottinghamshire</v>
          </cell>
        </row>
        <row r="1684">
          <cell r="B1684" t="str">
            <v>North Yorkshire</v>
          </cell>
          <cell r="C1684" t="str">
            <v>GBNorth Yorkshire</v>
          </cell>
        </row>
        <row r="1685">
          <cell r="B1685" t="str">
            <v>Oxfordshire</v>
          </cell>
          <cell r="C1685" t="str">
            <v>GBOxfordshire</v>
          </cell>
        </row>
        <row r="1686">
          <cell r="B1686" t="str">
            <v>Suffolk</v>
          </cell>
          <cell r="C1686" t="str">
            <v>GBSuffolk</v>
          </cell>
        </row>
        <row r="1687">
          <cell r="B1687" t="str">
            <v>Somerset</v>
          </cell>
          <cell r="C1687" t="str">
            <v>GBSomerset</v>
          </cell>
        </row>
        <row r="1688">
          <cell r="B1688" t="str">
            <v>Surrey</v>
          </cell>
          <cell r="C1688" t="str">
            <v>GBSurrey</v>
          </cell>
        </row>
        <row r="1689">
          <cell r="B1689" t="str">
            <v>Staffordshire</v>
          </cell>
          <cell r="C1689" t="str">
            <v>GBStaffordshire</v>
          </cell>
        </row>
        <row r="1690">
          <cell r="B1690" t="str">
            <v>Warwickshire</v>
          </cell>
          <cell r="C1690" t="str">
            <v>GBWarwickshire</v>
          </cell>
        </row>
        <row r="1691">
          <cell r="B1691" t="str">
            <v>Worcestershire</v>
          </cell>
          <cell r="C1691" t="str">
            <v>GBWorcestershire</v>
          </cell>
        </row>
        <row r="1692">
          <cell r="B1692" t="str">
            <v>West Sussex</v>
          </cell>
          <cell r="C1692" t="str">
            <v>GBWest Sussex</v>
          </cell>
        </row>
        <row r="1693">
          <cell r="B1693" t="str">
            <v>Armagh City, Banbridge and Craigavon</v>
          </cell>
          <cell r="C1693" t="str">
            <v>GBArmagh City, Banbridge and Craigavon</v>
          </cell>
        </row>
        <row r="1694">
          <cell r="B1694" t="str">
            <v>Ards and North Down</v>
          </cell>
          <cell r="C1694" t="str">
            <v>GBArds and North Down</v>
          </cell>
        </row>
        <row r="1695">
          <cell r="B1695" t="str">
            <v>Antrim and Newtownabbey</v>
          </cell>
          <cell r="C1695" t="str">
            <v>GBAntrim and Newtownabbey</v>
          </cell>
        </row>
        <row r="1696">
          <cell r="B1696" t="str">
            <v>Belfast</v>
          </cell>
          <cell r="C1696" t="str">
            <v>GBBelfast</v>
          </cell>
        </row>
        <row r="1697">
          <cell r="B1697" t="str">
            <v>Causeway Coast and Glens</v>
          </cell>
          <cell r="C1697" t="str">
            <v>GBCauseway Coast and Glens</v>
          </cell>
        </row>
        <row r="1698">
          <cell r="B1698" t="str">
            <v>Derry City and Strabane</v>
          </cell>
          <cell r="C1698" t="str">
            <v>GBDerry City and Strabane</v>
          </cell>
        </row>
        <row r="1699">
          <cell r="B1699" t="str">
            <v>Fermanagh and Omagh</v>
          </cell>
          <cell r="C1699" t="str">
            <v>GBFermanagh and Omagh</v>
          </cell>
        </row>
        <row r="1700">
          <cell r="B1700" t="str">
            <v>Lisburn and Castlereagh</v>
          </cell>
          <cell r="C1700" t="str">
            <v>GBLisburn and Castlereagh</v>
          </cell>
        </row>
        <row r="1701">
          <cell r="B1701" t="str">
            <v>Mid and East Antrim</v>
          </cell>
          <cell r="C1701" t="str">
            <v>GBMid and East Antrim</v>
          </cell>
        </row>
        <row r="1702">
          <cell r="B1702" t="str">
            <v>Mid Ulster</v>
          </cell>
          <cell r="C1702" t="str">
            <v>GBMid Ulster</v>
          </cell>
        </row>
        <row r="1703">
          <cell r="B1703" t="str">
            <v>Newry, Mourne and Down</v>
          </cell>
          <cell r="C1703" t="str">
            <v>GBNewry, Mourne and Down</v>
          </cell>
        </row>
        <row r="1704">
          <cell r="B1704" t="str">
            <v>Isle of Anglesey [Sir Ynys Môn GB-YNM]</v>
          </cell>
          <cell r="C1704" t="str">
            <v>GBIsle of Anglesey [Sir Ynys Môn GB-YNM]</v>
          </cell>
        </row>
        <row r="1705">
          <cell r="B1705" t="str">
            <v>Bath and North East Somerset</v>
          </cell>
          <cell r="C1705" t="str">
            <v>GBBath and North East Somerset</v>
          </cell>
        </row>
        <row r="1706">
          <cell r="B1706" t="str">
            <v>Blackburn with Darwen</v>
          </cell>
          <cell r="C1706" t="str">
            <v>GBBlackburn with Darwen</v>
          </cell>
        </row>
        <row r="1707">
          <cell r="B1707" t="str">
            <v>Bedford</v>
          </cell>
          <cell r="C1707" t="str">
            <v>GBBedford</v>
          </cell>
        </row>
        <row r="1708">
          <cell r="B1708" t="str">
            <v>Bridgend [Pen-y-bont ar Ogwr GB-POG]</v>
          </cell>
          <cell r="C1708" t="str">
            <v>GBBridgend [Pen-y-bont ar Ogwr GB-POG]</v>
          </cell>
        </row>
        <row r="1709">
          <cell r="B1709" t="str">
            <v>Blaenau Gwent</v>
          </cell>
          <cell r="C1709" t="str">
            <v>GBBlaenau Gwent</v>
          </cell>
        </row>
        <row r="1710">
          <cell r="B1710" t="str">
            <v>Bournemouth</v>
          </cell>
          <cell r="C1710" t="str">
            <v>GBBournemouth</v>
          </cell>
        </row>
        <row r="1711">
          <cell r="B1711" t="str">
            <v>Brighton and Hove</v>
          </cell>
          <cell r="C1711" t="str">
            <v>GBBrighton and Hove</v>
          </cell>
        </row>
        <row r="1712">
          <cell r="B1712" t="str">
            <v>Blackpool</v>
          </cell>
          <cell r="C1712" t="str">
            <v>GBBlackpool</v>
          </cell>
        </row>
        <row r="1713">
          <cell r="B1713" t="str">
            <v>Bracknell Forest</v>
          </cell>
          <cell r="C1713" t="str">
            <v>GBBracknell Forest</v>
          </cell>
        </row>
        <row r="1714">
          <cell r="B1714" t="str">
            <v>Bristol, City of</v>
          </cell>
          <cell r="C1714" t="str">
            <v>GBBristol, City of</v>
          </cell>
        </row>
        <row r="1715">
          <cell r="B1715" t="str">
            <v>Caerphilly [Caerffili GB-CAF]</v>
          </cell>
          <cell r="C1715" t="str">
            <v>GBCaerphilly [Caerffili GB-CAF]</v>
          </cell>
        </row>
        <row r="1716">
          <cell r="B1716" t="str">
            <v>Central Bedfordshire</v>
          </cell>
          <cell r="C1716" t="str">
            <v>GBCentral Bedfordshire</v>
          </cell>
        </row>
        <row r="1717">
          <cell r="B1717" t="str">
            <v>Ceredigion [Sir Ceredigion]</v>
          </cell>
          <cell r="C1717" t="str">
            <v>GBCeredigion [Sir Ceredigion]</v>
          </cell>
        </row>
        <row r="1718">
          <cell r="B1718" t="str">
            <v>Cheshire East</v>
          </cell>
          <cell r="C1718" t="str">
            <v>GBCheshire East</v>
          </cell>
        </row>
        <row r="1719">
          <cell r="B1719" t="str">
            <v>Cheshire West and Chester</v>
          </cell>
          <cell r="C1719" t="str">
            <v>GBCheshire West and Chester</v>
          </cell>
        </row>
        <row r="1720">
          <cell r="B1720" t="str">
            <v>Carmarthenshire [Sir Gaerfyrddin GB-GFY]</v>
          </cell>
          <cell r="C1720" t="str">
            <v>GBCarmarthenshire [Sir Gaerfyrddin GB-GFY]</v>
          </cell>
        </row>
        <row r="1721">
          <cell r="B1721" t="str">
            <v>Cornwall</v>
          </cell>
          <cell r="C1721" t="str">
            <v>GBCornwall</v>
          </cell>
        </row>
        <row r="1722">
          <cell r="B1722" t="str">
            <v>Cardiff [Caerdydd GB-CRD]</v>
          </cell>
          <cell r="C1722" t="str">
            <v>GBCardiff [Caerdydd GB-CRD]</v>
          </cell>
        </row>
        <row r="1723">
          <cell r="B1723" t="str">
            <v>Conwy</v>
          </cell>
          <cell r="C1723" t="str">
            <v>GBConwy</v>
          </cell>
        </row>
        <row r="1724">
          <cell r="B1724" t="str">
            <v>Darlington</v>
          </cell>
          <cell r="C1724" t="str">
            <v>GBDarlington</v>
          </cell>
        </row>
        <row r="1725">
          <cell r="B1725" t="str">
            <v>Denbighshire [Sir Ddinbych GB-DDB]</v>
          </cell>
          <cell r="C1725" t="str">
            <v>GBDenbighshire [Sir Ddinbych GB-DDB]</v>
          </cell>
        </row>
        <row r="1726">
          <cell r="B1726" t="str">
            <v>Derby</v>
          </cell>
          <cell r="C1726" t="str">
            <v>GBDerby</v>
          </cell>
        </row>
        <row r="1727">
          <cell r="B1727" t="str">
            <v>Durham County</v>
          </cell>
          <cell r="C1727" t="str">
            <v>GBDurham County</v>
          </cell>
        </row>
        <row r="1728">
          <cell r="B1728" t="str">
            <v>East Riding of Yorkshire</v>
          </cell>
          <cell r="C1728" t="str">
            <v>GBEast Riding of Yorkshire</v>
          </cell>
        </row>
        <row r="1729">
          <cell r="B1729" t="str">
            <v>Flintshire [Sir y Fflint GB-FFL]</v>
          </cell>
          <cell r="C1729" t="str">
            <v>GBFlintshire [Sir y Fflint GB-FFL]</v>
          </cell>
        </row>
        <row r="1730">
          <cell r="B1730" t="str">
            <v>Gwynedd</v>
          </cell>
          <cell r="C1730" t="str">
            <v>GBGwynedd</v>
          </cell>
        </row>
        <row r="1731">
          <cell r="B1731" t="str">
            <v>Halton</v>
          </cell>
          <cell r="C1731" t="str">
            <v>GBHalton</v>
          </cell>
        </row>
        <row r="1732">
          <cell r="B1732" t="str">
            <v>Herefordshire</v>
          </cell>
          <cell r="C1732" t="str">
            <v>GBHerefordshire</v>
          </cell>
        </row>
        <row r="1733">
          <cell r="B1733" t="str">
            <v>Hartlepool</v>
          </cell>
          <cell r="C1733" t="str">
            <v>GBHartlepool</v>
          </cell>
        </row>
        <row r="1734">
          <cell r="B1734" t="str">
            <v>Isles of Scilly</v>
          </cell>
          <cell r="C1734" t="str">
            <v>GBIsles of Scilly</v>
          </cell>
        </row>
        <row r="1735">
          <cell r="B1735" t="str">
            <v>Isle of Wight</v>
          </cell>
          <cell r="C1735" t="str">
            <v>GBIsle of Wight</v>
          </cell>
        </row>
        <row r="1736">
          <cell r="B1736" t="str">
            <v>Kingston upon Hull</v>
          </cell>
          <cell r="C1736" t="str">
            <v>GBKingston upon Hull</v>
          </cell>
        </row>
        <row r="1737">
          <cell r="B1737" t="str">
            <v>Leicester</v>
          </cell>
          <cell r="C1737" t="str">
            <v>GBLeicester</v>
          </cell>
        </row>
        <row r="1738">
          <cell r="B1738" t="str">
            <v>Luton</v>
          </cell>
          <cell r="C1738" t="str">
            <v>GBLuton</v>
          </cell>
        </row>
        <row r="1739">
          <cell r="B1739" t="str">
            <v>Middlesbrough</v>
          </cell>
          <cell r="C1739" t="str">
            <v>GBMiddlesbrough</v>
          </cell>
        </row>
        <row r="1740">
          <cell r="B1740" t="str">
            <v>Medway</v>
          </cell>
          <cell r="C1740" t="str">
            <v>GBMedway</v>
          </cell>
        </row>
        <row r="1741">
          <cell r="B1741" t="str">
            <v>Milton Keynes</v>
          </cell>
          <cell r="C1741" t="str">
            <v>GBMilton Keynes</v>
          </cell>
        </row>
        <row r="1742">
          <cell r="B1742" t="str">
            <v>Monmouthshire [Sir Fynwy GB-FYN]</v>
          </cell>
          <cell r="C1742" t="str">
            <v>GBMonmouthshire [Sir Fynwy GB-FYN]</v>
          </cell>
        </row>
        <row r="1743">
          <cell r="B1743" t="str">
            <v>Merthyr Tydfil [Merthyr Tudful GB-MTU]</v>
          </cell>
          <cell r="C1743" t="str">
            <v>GBMerthyr Tydfil [Merthyr Tudful GB-MTU]</v>
          </cell>
        </row>
        <row r="1744">
          <cell r="B1744" t="str">
            <v>Northumberland</v>
          </cell>
          <cell r="C1744" t="str">
            <v>GBNorthumberland</v>
          </cell>
        </row>
        <row r="1745">
          <cell r="B1745" t="str">
            <v>North East Lincolnshire</v>
          </cell>
          <cell r="C1745" t="str">
            <v>GBNorth East Lincolnshire</v>
          </cell>
        </row>
        <row r="1746">
          <cell r="B1746" t="str">
            <v>Nottingham</v>
          </cell>
          <cell r="C1746" t="str">
            <v>GBNottingham</v>
          </cell>
        </row>
        <row r="1747">
          <cell r="B1747" t="str">
            <v>North Lincolnshire</v>
          </cell>
          <cell r="C1747" t="str">
            <v>GBNorth Lincolnshire</v>
          </cell>
        </row>
        <row r="1748">
          <cell r="B1748" t="str">
            <v>North Somerset</v>
          </cell>
          <cell r="C1748" t="str">
            <v>GBNorth Somerset</v>
          </cell>
        </row>
        <row r="1749">
          <cell r="B1749" t="str">
            <v>Neath Port Talbot [Castell-nedd Port Talbot GB-CTL]</v>
          </cell>
          <cell r="C1749" t="str">
            <v>GBNeath Port Talbot [Castell-nedd Port Talbot GB-CTL]</v>
          </cell>
        </row>
        <row r="1750">
          <cell r="B1750" t="str">
            <v>Newport [Casnewydd GB-CNW]</v>
          </cell>
          <cell r="C1750" t="str">
            <v>GBNewport [Casnewydd GB-CNW]</v>
          </cell>
        </row>
        <row r="1751">
          <cell r="B1751" t="str">
            <v>Pembrokeshire [Sir Benfro GB-BNF]</v>
          </cell>
          <cell r="C1751" t="str">
            <v>GBPembrokeshire [Sir Benfro GB-BNF]</v>
          </cell>
        </row>
        <row r="1752">
          <cell r="B1752" t="str">
            <v>Plymouth</v>
          </cell>
          <cell r="C1752" t="str">
            <v>GBPlymouth</v>
          </cell>
        </row>
        <row r="1753">
          <cell r="B1753" t="str">
            <v>Poole</v>
          </cell>
          <cell r="C1753" t="str">
            <v>GBPoole</v>
          </cell>
        </row>
        <row r="1754">
          <cell r="B1754" t="str">
            <v>Portsmouth</v>
          </cell>
          <cell r="C1754" t="str">
            <v>GBPortsmouth</v>
          </cell>
        </row>
        <row r="1755">
          <cell r="B1755" t="str">
            <v>Powys</v>
          </cell>
          <cell r="C1755" t="str">
            <v>GBPowys</v>
          </cell>
        </row>
        <row r="1756">
          <cell r="B1756" t="str">
            <v>Peterborough</v>
          </cell>
          <cell r="C1756" t="str">
            <v>GBPeterborough</v>
          </cell>
        </row>
        <row r="1757">
          <cell r="B1757" t="str">
            <v>Redcar and Cleveland</v>
          </cell>
          <cell r="C1757" t="str">
            <v>GBRedcar and Cleveland</v>
          </cell>
        </row>
        <row r="1758">
          <cell r="B1758" t="str">
            <v>Rhondda, Cynon, Taff [Rhondda, Cynon,Taf]</v>
          </cell>
          <cell r="C1758" t="str">
            <v>GBRhondda, Cynon, Taff [Rhondda, Cynon,Taf]</v>
          </cell>
        </row>
        <row r="1759">
          <cell r="B1759" t="str">
            <v>Reading</v>
          </cell>
          <cell r="C1759" t="str">
            <v>GBReading</v>
          </cell>
        </row>
        <row r="1760">
          <cell r="B1760" t="str">
            <v>Rutland</v>
          </cell>
          <cell r="C1760" t="str">
            <v>GBRutland</v>
          </cell>
        </row>
        <row r="1761">
          <cell r="B1761" t="str">
            <v>South Gloucestershire</v>
          </cell>
          <cell r="C1761" t="str">
            <v>GBSouth Gloucestershire</v>
          </cell>
        </row>
        <row r="1762">
          <cell r="B1762" t="str">
            <v>Shropshire</v>
          </cell>
          <cell r="C1762" t="str">
            <v>GBShropshire</v>
          </cell>
        </row>
        <row r="1763">
          <cell r="B1763" t="str">
            <v>Slough</v>
          </cell>
          <cell r="C1763" t="str">
            <v>GBSlough</v>
          </cell>
        </row>
        <row r="1764">
          <cell r="B1764" t="str">
            <v>Southend-on-Sea</v>
          </cell>
          <cell r="C1764" t="str">
            <v>GBSouthend-on-Sea</v>
          </cell>
        </row>
        <row r="1765">
          <cell r="B1765" t="str">
            <v>Stoke-on-Trent</v>
          </cell>
          <cell r="C1765" t="str">
            <v>GBStoke-on-Trent</v>
          </cell>
        </row>
        <row r="1766">
          <cell r="B1766" t="str">
            <v>Southampton</v>
          </cell>
          <cell r="C1766" t="str">
            <v>GBSouthampton</v>
          </cell>
        </row>
        <row r="1767">
          <cell r="B1767" t="str">
            <v>Stockton-on-Tees</v>
          </cell>
          <cell r="C1767" t="str">
            <v>GBStockton-on-Tees</v>
          </cell>
        </row>
        <row r="1768">
          <cell r="B1768" t="str">
            <v>Swansea [Abertawe GB-ATA]</v>
          </cell>
          <cell r="C1768" t="str">
            <v>GBSwansea [Abertawe GB-ATA]</v>
          </cell>
        </row>
        <row r="1769">
          <cell r="B1769" t="str">
            <v>Swindon</v>
          </cell>
          <cell r="C1769" t="str">
            <v>GBSwindon</v>
          </cell>
        </row>
        <row r="1770">
          <cell r="B1770" t="str">
            <v>Telford and Wrekin</v>
          </cell>
          <cell r="C1770" t="str">
            <v>GBTelford and Wrekin</v>
          </cell>
        </row>
        <row r="1771">
          <cell r="B1771" t="str">
            <v>Thurrock</v>
          </cell>
          <cell r="C1771" t="str">
            <v>GBThurrock</v>
          </cell>
        </row>
        <row r="1772">
          <cell r="B1772" t="str">
            <v>Torbay</v>
          </cell>
          <cell r="C1772" t="str">
            <v>GBTorbay</v>
          </cell>
        </row>
        <row r="1773">
          <cell r="B1773" t="str">
            <v>Torfaen [Tor-faen]</v>
          </cell>
          <cell r="C1773" t="str">
            <v>GBTorfaen [Tor-faen]</v>
          </cell>
        </row>
        <row r="1774">
          <cell r="B1774" t="str">
            <v>Vale of Glamorgan, The [Bro Morgannwg GB-BMG]</v>
          </cell>
          <cell r="C1774" t="str">
            <v>GBVale of Glamorgan, The [Bro Morgannwg GB-BMG]</v>
          </cell>
        </row>
        <row r="1775">
          <cell r="B1775" t="str">
            <v>West Berkshire</v>
          </cell>
          <cell r="C1775" t="str">
            <v>GBWest Berkshire</v>
          </cell>
        </row>
        <row r="1776">
          <cell r="B1776" t="str">
            <v>Wiltshire</v>
          </cell>
          <cell r="C1776" t="str">
            <v>GBWiltshire</v>
          </cell>
        </row>
        <row r="1777">
          <cell r="B1777" t="str">
            <v>Windsor and Maidenhead</v>
          </cell>
          <cell r="C1777" t="str">
            <v>GBWindsor and Maidenhead</v>
          </cell>
        </row>
        <row r="1778">
          <cell r="B1778" t="str">
            <v>Wokingham</v>
          </cell>
          <cell r="C1778" t="str">
            <v>GBWokingham</v>
          </cell>
        </row>
        <row r="1779">
          <cell r="B1779" t="str">
            <v>Warrington</v>
          </cell>
          <cell r="C1779" t="str">
            <v>GBWarrington</v>
          </cell>
        </row>
        <row r="1780">
          <cell r="B1780" t="str">
            <v>Wrexham [Wrecsam GB-WRC]</v>
          </cell>
          <cell r="C1780" t="str">
            <v>GBWrexham [Wrecsam GB-WRC]</v>
          </cell>
        </row>
        <row r="1781">
          <cell r="B1781" t="str">
            <v>York</v>
          </cell>
          <cell r="C1781" t="str">
            <v>GBYork</v>
          </cell>
        </row>
        <row r="1782">
          <cell r="B1782" t="str">
            <v>Birmingham</v>
          </cell>
          <cell r="C1782" t="str">
            <v>GBBirmingham</v>
          </cell>
        </row>
        <row r="1783">
          <cell r="B1783" t="str">
            <v>Barnsley</v>
          </cell>
          <cell r="C1783" t="str">
            <v>GBBarnsley</v>
          </cell>
        </row>
        <row r="1784">
          <cell r="B1784" t="str">
            <v>Bolton</v>
          </cell>
          <cell r="C1784" t="str">
            <v>GBBolton</v>
          </cell>
        </row>
        <row r="1785">
          <cell r="B1785" t="str">
            <v>Bradford</v>
          </cell>
          <cell r="C1785" t="str">
            <v>GBBradford</v>
          </cell>
        </row>
        <row r="1786">
          <cell r="B1786" t="str">
            <v>Bury</v>
          </cell>
          <cell r="C1786" t="str">
            <v>GBBury</v>
          </cell>
        </row>
        <row r="1787">
          <cell r="B1787" t="str">
            <v>Calderdale</v>
          </cell>
          <cell r="C1787" t="str">
            <v>GBCalderdale</v>
          </cell>
        </row>
        <row r="1788">
          <cell r="B1788" t="str">
            <v>Coventry</v>
          </cell>
          <cell r="C1788" t="str">
            <v>GBCoventry</v>
          </cell>
        </row>
        <row r="1789">
          <cell r="B1789" t="str">
            <v>Doncaster</v>
          </cell>
          <cell r="C1789" t="str">
            <v>GBDoncaster</v>
          </cell>
        </row>
        <row r="1790">
          <cell r="B1790" t="str">
            <v>Dudley</v>
          </cell>
          <cell r="C1790" t="str">
            <v>GBDudley</v>
          </cell>
        </row>
        <row r="1791">
          <cell r="B1791" t="str">
            <v>Gateshead</v>
          </cell>
          <cell r="C1791" t="str">
            <v>GBGateshead</v>
          </cell>
        </row>
        <row r="1792">
          <cell r="B1792" t="str">
            <v>Kirklees</v>
          </cell>
          <cell r="C1792" t="str">
            <v>GBKirklees</v>
          </cell>
        </row>
        <row r="1793">
          <cell r="B1793" t="str">
            <v>Knowsley</v>
          </cell>
          <cell r="C1793" t="str">
            <v>GBKnowsley</v>
          </cell>
        </row>
        <row r="1794">
          <cell r="B1794" t="str">
            <v>Leeds</v>
          </cell>
          <cell r="C1794" t="str">
            <v>GBLeeds</v>
          </cell>
        </row>
        <row r="1795">
          <cell r="B1795" t="str">
            <v>Liverpool</v>
          </cell>
          <cell r="C1795" t="str">
            <v>GBLiverpool</v>
          </cell>
        </row>
        <row r="1796">
          <cell r="B1796" t="str">
            <v>Manchester</v>
          </cell>
          <cell r="C1796" t="str">
            <v>GBManchester</v>
          </cell>
        </row>
        <row r="1797">
          <cell r="B1797" t="str">
            <v>Newcastle upon Tyne</v>
          </cell>
          <cell r="C1797" t="str">
            <v>GBNewcastle upon Tyne</v>
          </cell>
        </row>
        <row r="1798">
          <cell r="B1798" t="str">
            <v>North Tyneside</v>
          </cell>
          <cell r="C1798" t="str">
            <v>GBNorth Tyneside</v>
          </cell>
        </row>
        <row r="1799">
          <cell r="B1799" t="str">
            <v>Oldham</v>
          </cell>
          <cell r="C1799" t="str">
            <v>GBOldham</v>
          </cell>
        </row>
        <row r="1800">
          <cell r="B1800" t="str">
            <v>Rochdale</v>
          </cell>
          <cell r="C1800" t="str">
            <v>GBRochdale</v>
          </cell>
        </row>
        <row r="1801">
          <cell r="B1801" t="str">
            <v>Rotherham</v>
          </cell>
          <cell r="C1801" t="str">
            <v>GBRotherham</v>
          </cell>
        </row>
        <row r="1802">
          <cell r="B1802" t="str">
            <v>Sandwell</v>
          </cell>
          <cell r="C1802" t="str">
            <v>GBSandwell</v>
          </cell>
        </row>
        <row r="1803">
          <cell r="B1803" t="str">
            <v>Sefton</v>
          </cell>
          <cell r="C1803" t="str">
            <v>GBSefton</v>
          </cell>
        </row>
        <row r="1804">
          <cell r="B1804" t="str">
            <v>Sheffield</v>
          </cell>
          <cell r="C1804" t="str">
            <v>GBSheffield</v>
          </cell>
        </row>
        <row r="1805">
          <cell r="B1805" t="str">
            <v>St. Helens</v>
          </cell>
          <cell r="C1805" t="str">
            <v>GBSt. Helens</v>
          </cell>
        </row>
        <row r="1806">
          <cell r="B1806" t="str">
            <v>Stockport</v>
          </cell>
          <cell r="C1806" t="str">
            <v>GBStockport</v>
          </cell>
        </row>
        <row r="1807">
          <cell r="B1807" t="str">
            <v>Salford</v>
          </cell>
          <cell r="C1807" t="str">
            <v>GBSalford</v>
          </cell>
        </row>
        <row r="1808">
          <cell r="B1808" t="str">
            <v>Sunderland</v>
          </cell>
          <cell r="C1808" t="str">
            <v>GBSunderland</v>
          </cell>
        </row>
        <row r="1809">
          <cell r="B1809" t="str">
            <v>Solihull</v>
          </cell>
          <cell r="C1809" t="str">
            <v>GBSolihull</v>
          </cell>
        </row>
        <row r="1810">
          <cell r="B1810" t="str">
            <v>South Tyneside</v>
          </cell>
          <cell r="C1810" t="str">
            <v>GBSouth Tyneside</v>
          </cell>
        </row>
        <row r="1811">
          <cell r="B1811" t="str">
            <v>Tameside</v>
          </cell>
          <cell r="C1811" t="str">
            <v>GBTameside</v>
          </cell>
        </row>
        <row r="1812">
          <cell r="B1812" t="str">
            <v>Trafford</v>
          </cell>
          <cell r="C1812" t="str">
            <v>GBTrafford</v>
          </cell>
        </row>
        <row r="1813">
          <cell r="B1813" t="str">
            <v>Wigan</v>
          </cell>
          <cell r="C1813" t="str">
            <v>GBWigan</v>
          </cell>
        </row>
        <row r="1814">
          <cell r="B1814" t="str">
            <v>Wakefield</v>
          </cell>
          <cell r="C1814" t="str">
            <v>GBWakefield</v>
          </cell>
        </row>
        <row r="1815">
          <cell r="B1815" t="str">
            <v>Walsall</v>
          </cell>
          <cell r="C1815" t="str">
            <v>GBWalsall</v>
          </cell>
        </row>
        <row r="1816">
          <cell r="B1816" t="str">
            <v>Wolverhampton</v>
          </cell>
          <cell r="C1816" t="str">
            <v>GBWolverhampton</v>
          </cell>
        </row>
        <row r="1817">
          <cell r="B1817" t="str">
            <v>Wirral</v>
          </cell>
          <cell r="C1817" t="str">
            <v>GBWirral</v>
          </cell>
        </row>
        <row r="1818">
          <cell r="B1818" t="str">
            <v>Barking and Dagenham</v>
          </cell>
          <cell r="C1818" t="str">
            <v>GBBarking and Dagenham</v>
          </cell>
        </row>
        <row r="1819">
          <cell r="B1819" t="str">
            <v>Brent</v>
          </cell>
          <cell r="C1819" t="str">
            <v>GBBrent</v>
          </cell>
        </row>
        <row r="1820">
          <cell r="B1820" t="str">
            <v>Bexley</v>
          </cell>
          <cell r="C1820" t="str">
            <v>GBBexley</v>
          </cell>
        </row>
        <row r="1821">
          <cell r="B1821" t="str">
            <v>Barnet</v>
          </cell>
          <cell r="C1821" t="str">
            <v>GBBarnet</v>
          </cell>
        </row>
        <row r="1822">
          <cell r="B1822" t="str">
            <v>Bromley</v>
          </cell>
          <cell r="C1822" t="str">
            <v>GBBromley</v>
          </cell>
        </row>
        <row r="1823">
          <cell r="B1823" t="str">
            <v>Camden</v>
          </cell>
          <cell r="C1823" t="str">
            <v>GBCamden</v>
          </cell>
        </row>
        <row r="1824">
          <cell r="B1824" t="str">
            <v>Croydon</v>
          </cell>
          <cell r="C1824" t="str">
            <v>GBCroydon</v>
          </cell>
        </row>
        <row r="1825">
          <cell r="B1825" t="str">
            <v>Ealing</v>
          </cell>
          <cell r="C1825" t="str">
            <v>GBEaling</v>
          </cell>
        </row>
        <row r="1826">
          <cell r="B1826" t="str">
            <v>Enfield</v>
          </cell>
          <cell r="C1826" t="str">
            <v>GBEnfield</v>
          </cell>
        </row>
        <row r="1827">
          <cell r="B1827" t="str">
            <v>Greenwich</v>
          </cell>
          <cell r="C1827" t="str">
            <v>GBGreenwich</v>
          </cell>
        </row>
        <row r="1828">
          <cell r="B1828" t="str">
            <v>Havering</v>
          </cell>
          <cell r="C1828" t="str">
            <v>GBHavering</v>
          </cell>
        </row>
        <row r="1829">
          <cell r="B1829" t="str">
            <v>Hackney</v>
          </cell>
          <cell r="C1829" t="str">
            <v>GBHackney</v>
          </cell>
        </row>
        <row r="1830">
          <cell r="B1830" t="str">
            <v>Hillingdon</v>
          </cell>
          <cell r="C1830" t="str">
            <v>GBHillingdon</v>
          </cell>
        </row>
        <row r="1831">
          <cell r="B1831" t="str">
            <v>Hammersmith and Fulham</v>
          </cell>
          <cell r="C1831" t="str">
            <v>GBHammersmith and Fulham</v>
          </cell>
        </row>
        <row r="1832">
          <cell r="B1832" t="str">
            <v>Hounslow</v>
          </cell>
          <cell r="C1832" t="str">
            <v>GBHounslow</v>
          </cell>
        </row>
        <row r="1833">
          <cell r="B1833" t="str">
            <v>Harrow</v>
          </cell>
          <cell r="C1833" t="str">
            <v>GBHarrow</v>
          </cell>
        </row>
        <row r="1834">
          <cell r="B1834" t="str">
            <v>Haringey</v>
          </cell>
          <cell r="C1834" t="str">
            <v>GBHaringey</v>
          </cell>
        </row>
        <row r="1835">
          <cell r="B1835" t="str">
            <v>Islington</v>
          </cell>
          <cell r="C1835" t="str">
            <v>GBIslington</v>
          </cell>
        </row>
        <row r="1836">
          <cell r="B1836" t="str">
            <v>Kensington and Chelsea</v>
          </cell>
          <cell r="C1836" t="str">
            <v>GBKensington and Chelsea</v>
          </cell>
        </row>
        <row r="1837">
          <cell r="B1837" t="str">
            <v>Kingston upon Thames</v>
          </cell>
          <cell r="C1837" t="str">
            <v>GBKingston upon Thames</v>
          </cell>
        </row>
        <row r="1838">
          <cell r="B1838" t="str">
            <v>Lambeth</v>
          </cell>
          <cell r="C1838" t="str">
            <v>GBLambeth</v>
          </cell>
        </row>
        <row r="1839">
          <cell r="B1839" t="str">
            <v>Lewisham</v>
          </cell>
          <cell r="C1839" t="str">
            <v>GBLewisham</v>
          </cell>
        </row>
        <row r="1840">
          <cell r="B1840" t="str">
            <v>Merton</v>
          </cell>
          <cell r="C1840" t="str">
            <v>GBMerton</v>
          </cell>
        </row>
        <row r="1841">
          <cell r="B1841" t="str">
            <v>Newham</v>
          </cell>
          <cell r="C1841" t="str">
            <v>GBNewham</v>
          </cell>
        </row>
        <row r="1842">
          <cell r="B1842" t="str">
            <v>Redbridge</v>
          </cell>
          <cell r="C1842" t="str">
            <v>GBRedbridge</v>
          </cell>
        </row>
        <row r="1843">
          <cell r="B1843" t="str">
            <v>Richmond upon Thames</v>
          </cell>
          <cell r="C1843" t="str">
            <v>GBRichmond upon Thames</v>
          </cell>
        </row>
        <row r="1844">
          <cell r="B1844" t="str">
            <v>Sutton</v>
          </cell>
          <cell r="C1844" t="str">
            <v>GBSutton</v>
          </cell>
        </row>
        <row r="1845">
          <cell r="B1845" t="str">
            <v>Southwark</v>
          </cell>
          <cell r="C1845" t="str">
            <v>GBSouthwark</v>
          </cell>
        </row>
        <row r="1846">
          <cell r="B1846" t="str">
            <v>Tower Hamlets</v>
          </cell>
          <cell r="C1846" t="str">
            <v>GBTower Hamlets</v>
          </cell>
        </row>
        <row r="1847">
          <cell r="B1847" t="str">
            <v>Waltham Forest</v>
          </cell>
          <cell r="C1847" t="str">
            <v>GBWaltham Forest</v>
          </cell>
        </row>
        <row r="1848">
          <cell r="B1848" t="str">
            <v>Wandsworth</v>
          </cell>
          <cell r="C1848" t="str">
            <v>GBWandsworth</v>
          </cell>
        </row>
        <row r="1849">
          <cell r="B1849" t="str">
            <v>Westminster</v>
          </cell>
          <cell r="C1849" t="str">
            <v>GBWestminster</v>
          </cell>
        </row>
        <row r="1850">
          <cell r="B1850" t="str">
            <v>London, City of</v>
          </cell>
          <cell r="C1850" t="str">
            <v>GBLondon, City of</v>
          </cell>
        </row>
        <row r="1851">
          <cell r="B1851" t="str">
            <v>Saint Andrew</v>
          </cell>
          <cell r="C1851" t="str">
            <v>GDSaint Andrew</v>
          </cell>
        </row>
        <row r="1852">
          <cell r="B1852" t="str">
            <v>Saint David</v>
          </cell>
          <cell r="C1852" t="str">
            <v>GDSaint David</v>
          </cell>
        </row>
        <row r="1853">
          <cell r="B1853" t="str">
            <v>Saint George</v>
          </cell>
          <cell r="C1853" t="str">
            <v>GDSaint George</v>
          </cell>
        </row>
        <row r="1854">
          <cell r="B1854" t="str">
            <v>Saint John</v>
          </cell>
          <cell r="C1854" t="str">
            <v>GDSaint John</v>
          </cell>
        </row>
        <row r="1855">
          <cell r="B1855" t="str">
            <v>Saint Mark</v>
          </cell>
          <cell r="C1855" t="str">
            <v>GDSaint Mark</v>
          </cell>
        </row>
        <row r="1856">
          <cell r="B1856" t="str">
            <v>Saint Patrick</v>
          </cell>
          <cell r="C1856" t="str">
            <v>GDSaint Patrick</v>
          </cell>
        </row>
        <row r="1857">
          <cell r="B1857" t="str">
            <v>Southern Grenadine Islands</v>
          </cell>
          <cell r="C1857" t="str">
            <v>GDSouthern Grenadine Islands</v>
          </cell>
        </row>
        <row r="1858">
          <cell r="B1858" t="str">
            <v>Guria</v>
          </cell>
          <cell r="C1858" t="str">
            <v>GEGuria</v>
          </cell>
        </row>
        <row r="1859">
          <cell r="B1859" t="str">
            <v>Imereti</v>
          </cell>
          <cell r="C1859" t="str">
            <v>GEImereti</v>
          </cell>
        </row>
        <row r="1860">
          <cell r="B1860" t="str">
            <v>K'akheti</v>
          </cell>
          <cell r="C1860" t="str">
            <v>GEK'akheti</v>
          </cell>
        </row>
        <row r="1861">
          <cell r="B1861" t="str">
            <v>Kvemo Kartli</v>
          </cell>
          <cell r="C1861" t="str">
            <v>GEKvemo Kartli</v>
          </cell>
        </row>
        <row r="1862">
          <cell r="B1862" t="str">
            <v>Mtskheta-Mtianeti</v>
          </cell>
          <cell r="C1862" t="str">
            <v>GEMtskheta-Mtianeti</v>
          </cell>
        </row>
        <row r="1863">
          <cell r="B1863" t="str">
            <v>Rach'a-Lechkhumi-Kvemo Svaneti</v>
          </cell>
          <cell r="C1863" t="str">
            <v>GERach'a-Lechkhumi-Kvemo Svaneti</v>
          </cell>
        </row>
        <row r="1864">
          <cell r="B1864" t="str">
            <v>Samtskhe-Javakheti</v>
          </cell>
          <cell r="C1864" t="str">
            <v>GESamtskhe-Javakheti</v>
          </cell>
        </row>
        <row r="1865">
          <cell r="B1865" t="str">
            <v>Shida Kartli</v>
          </cell>
          <cell r="C1865" t="str">
            <v>GEShida Kartli</v>
          </cell>
        </row>
        <row r="1866">
          <cell r="B1866" t="str">
            <v>Samegrelo-Zemo Svaneti</v>
          </cell>
          <cell r="C1866" t="str">
            <v>GESamegrelo-Zemo Svaneti</v>
          </cell>
        </row>
        <row r="1867">
          <cell r="B1867" t="str">
            <v>Abkhazia</v>
          </cell>
          <cell r="C1867" t="str">
            <v>GEAbkhazia</v>
          </cell>
        </row>
        <row r="1868">
          <cell r="B1868" t="str">
            <v>Ajaria</v>
          </cell>
          <cell r="C1868" t="str">
            <v>GEAjaria</v>
          </cell>
        </row>
        <row r="1869">
          <cell r="B1869" t="str">
            <v>Tbilisi</v>
          </cell>
          <cell r="C1869" t="str">
            <v>GETbilisi</v>
          </cell>
        </row>
        <row r="1870">
          <cell r="B1870" t="str">
            <v>Greater Accra</v>
          </cell>
          <cell r="C1870" t="str">
            <v>GHGreater Accra</v>
          </cell>
        </row>
        <row r="1871">
          <cell r="B1871" t="str">
            <v>Ahafo</v>
          </cell>
          <cell r="C1871" t="str">
            <v>GHAhafo</v>
          </cell>
        </row>
        <row r="1872">
          <cell r="B1872" t="str">
            <v>Ashanti</v>
          </cell>
          <cell r="C1872" t="str">
            <v>GHAshanti</v>
          </cell>
        </row>
        <row r="1873">
          <cell r="B1873" t="str">
            <v>Bono East</v>
          </cell>
          <cell r="C1873" t="str">
            <v>GHBono East</v>
          </cell>
        </row>
        <row r="1874">
          <cell r="B1874" t="str">
            <v>Bono</v>
          </cell>
          <cell r="C1874" t="str">
            <v>GHBono</v>
          </cell>
        </row>
        <row r="1875">
          <cell r="B1875" t="str">
            <v>Central</v>
          </cell>
          <cell r="C1875" t="str">
            <v>GHCentral</v>
          </cell>
        </row>
        <row r="1876">
          <cell r="B1876" t="str">
            <v>Eastern</v>
          </cell>
          <cell r="C1876" t="str">
            <v>GHEastern</v>
          </cell>
        </row>
        <row r="1877">
          <cell r="B1877" t="str">
            <v>North East</v>
          </cell>
          <cell r="C1877" t="str">
            <v>GHNorth East</v>
          </cell>
        </row>
        <row r="1878">
          <cell r="B1878" t="str">
            <v>Northern</v>
          </cell>
          <cell r="C1878" t="str">
            <v>GHNorthern</v>
          </cell>
        </row>
        <row r="1879">
          <cell r="B1879" t="str">
            <v>Oti</v>
          </cell>
          <cell r="C1879" t="str">
            <v>GHOti</v>
          </cell>
        </row>
        <row r="1880">
          <cell r="B1880" t="str">
            <v>Savannah</v>
          </cell>
          <cell r="C1880" t="str">
            <v>GHSavannah</v>
          </cell>
        </row>
        <row r="1881">
          <cell r="B1881" t="str">
            <v>Volta</v>
          </cell>
          <cell r="C1881" t="str">
            <v>GHVolta</v>
          </cell>
        </row>
        <row r="1882">
          <cell r="B1882" t="str">
            <v>Upper East</v>
          </cell>
          <cell r="C1882" t="str">
            <v>GHUpper East</v>
          </cell>
        </row>
        <row r="1883">
          <cell r="B1883" t="str">
            <v>Upper West</v>
          </cell>
          <cell r="C1883" t="str">
            <v>GHUpper West</v>
          </cell>
        </row>
        <row r="1884">
          <cell r="B1884" t="str">
            <v>Western North</v>
          </cell>
          <cell r="C1884" t="str">
            <v>GHWestern North</v>
          </cell>
        </row>
        <row r="1885">
          <cell r="B1885" t="str">
            <v>Western</v>
          </cell>
          <cell r="C1885" t="str">
            <v>GHWestern</v>
          </cell>
        </row>
        <row r="1886">
          <cell r="B1886" t="str">
            <v>Avannaata Kommunia</v>
          </cell>
          <cell r="C1886" t="str">
            <v>GLAvannaata Kommunia</v>
          </cell>
        </row>
        <row r="1887">
          <cell r="B1887" t="str">
            <v>Kommune Kujalleq</v>
          </cell>
          <cell r="C1887" t="str">
            <v>GLKommune Kujalleq</v>
          </cell>
        </row>
        <row r="1888">
          <cell r="B1888" t="str">
            <v>Qeqqata Kommunia</v>
          </cell>
          <cell r="C1888" t="str">
            <v>GLQeqqata Kommunia</v>
          </cell>
        </row>
        <row r="1889">
          <cell r="B1889" t="str">
            <v>Kommune Qeqertalik</v>
          </cell>
          <cell r="C1889" t="str">
            <v>GLKommune Qeqertalik</v>
          </cell>
        </row>
        <row r="1890">
          <cell r="B1890" t="str">
            <v>Kommuneqarfik Sermersooq</v>
          </cell>
          <cell r="C1890" t="str">
            <v>GLKommuneqarfik Sermersooq</v>
          </cell>
        </row>
        <row r="1891">
          <cell r="B1891" t="str">
            <v>Lower River</v>
          </cell>
          <cell r="C1891" t="str">
            <v>GMLower River</v>
          </cell>
        </row>
        <row r="1892">
          <cell r="B1892" t="str">
            <v>Central River</v>
          </cell>
          <cell r="C1892" t="str">
            <v>GMCentral River</v>
          </cell>
        </row>
        <row r="1893">
          <cell r="B1893" t="str">
            <v>North Bank</v>
          </cell>
          <cell r="C1893" t="str">
            <v>GMNorth Bank</v>
          </cell>
        </row>
        <row r="1894">
          <cell r="B1894" t="str">
            <v>Upper River</v>
          </cell>
          <cell r="C1894" t="str">
            <v>GMUpper River</v>
          </cell>
        </row>
        <row r="1895">
          <cell r="B1895" t="str">
            <v>Western</v>
          </cell>
          <cell r="C1895" t="str">
            <v>GMWestern</v>
          </cell>
        </row>
        <row r="1896">
          <cell r="B1896" t="str">
            <v>Banjul</v>
          </cell>
          <cell r="C1896" t="str">
            <v>GMBanjul</v>
          </cell>
        </row>
        <row r="1897">
          <cell r="B1897" t="str">
            <v>Conakry</v>
          </cell>
          <cell r="C1897" t="str">
            <v>GNConakry</v>
          </cell>
        </row>
        <row r="1898">
          <cell r="B1898" t="str">
            <v>Boké</v>
          </cell>
          <cell r="C1898" t="str">
            <v>GNBoké</v>
          </cell>
        </row>
        <row r="1899">
          <cell r="B1899" t="str">
            <v>Boffa</v>
          </cell>
          <cell r="C1899" t="str">
            <v>GNBoffa</v>
          </cell>
        </row>
        <row r="1900">
          <cell r="B1900" t="str">
            <v>Boké</v>
          </cell>
          <cell r="C1900" t="str">
            <v>GNBoké</v>
          </cell>
        </row>
        <row r="1901">
          <cell r="B1901" t="str">
            <v>Fria</v>
          </cell>
          <cell r="C1901" t="str">
            <v>GNFria</v>
          </cell>
        </row>
        <row r="1902">
          <cell r="B1902" t="str">
            <v>Gaoual</v>
          </cell>
          <cell r="C1902" t="str">
            <v>GNGaoual</v>
          </cell>
        </row>
        <row r="1903">
          <cell r="B1903" t="str">
            <v>Koundara</v>
          </cell>
          <cell r="C1903" t="str">
            <v>GNKoundara</v>
          </cell>
        </row>
        <row r="1904">
          <cell r="B1904" t="str">
            <v>Kindia</v>
          </cell>
          <cell r="C1904" t="str">
            <v>GNKindia</v>
          </cell>
        </row>
        <row r="1905">
          <cell r="B1905" t="str">
            <v>Coyah</v>
          </cell>
          <cell r="C1905" t="str">
            <v>GNCoyah</v>
          </cell>
        </row>
        <row r="1906">
          <cell r="B1906" t="str">
            <v>Dubréka</v>
          </cell>
          <cell r="C1906" t="str">
            <v>GNDubréka</v>
          </cell>
        </row>
        <row r="1907">
          <cell r="B1907" t="str">
            <v>Forécariah</v>
          </cell>
          <cell r="C1907" t="str">
            <v>GNForécariah</v>
          </cell>
        </row>
        <row r="1908">
          <cell r="B1908" t="str">
            <v>Kindia</v>
          </cell>
          <cell r="C1908" t="str">
            <v>GNKindia</v>
          </cell>
        </row>
        <row r="1909">
          <cell r="B1909" t="str">
            <v>Télimélé</v>
          </cell>
          <cell r="C1909" t="str">
            <v>GNTélimélé</v>
          </cell>
        </row>
        <row r="1910">
          <cell r="B1910" t="str">
            <v>Faranah</v>
          </cell>
          <cell r="C1910" t="str">
            <v>GNFaranah</v>
          </cell>
        </row>
        <row r="1911">
          <cell r="B1911" t="str">
            <v>Dabola</v>
          </cell>
          <cell r="C1911" t="str">
            <v>GNDabola</v>
          </cell>
        </row>
        <row r="1912">
          <cell r="B1912" t="str">
            <v>Dinguiraye</v>
          </cell>
          <cell r="C1912" t="str">
            <v>GNDinguiraye</v>
          </cell>
        </row>
        <row r="1913">
          <cell r="B1913" t="str">
            <v>Faranah</v>
          </cell>
          <cell r="C1913" t="str">
            <v>GNFaranah</v>
          </cell>
        </row>
        <row r="1914">
          <cell r="B1914" t="str">
            <v>Kissidougou</v>
          </cell>
          <cell r="C1914" t="str">
            <v>GNKissidougou</v>
          </cell>
        </row>
        <row r="1915">
          <cell r="B1915" t="str">
            <v>Kankan</v>
          </cell>
          <cell r="C1915" t="str">
            <v>GNKankan</v>
          </cell>
        </row>
        <row r="1916">
          <cell r="B1916" t="str">
            <v>Kankan</v>
          </cell>
          <cell r="C1916" t="str">
            <v>GNKankan</v>
          </cell>
        </row>
        <row r="1917">
          <cell r="B1917" t="str">
            <v>Kérouané</v>
          </cell>
          <cell r="C1917" t="str">
            <v>GNKérouané</v>
          </cell>
        </row>
        <row r="1918">
          <cell r="B1918" t="str">
            <v>Kouroussa</v>
          </cell>
          <cell r="C1918" t="str">
            <v>GNKouroussa</v>
          </cell>
        </row>
        <row r="1919">
          <cell r="B1919" t="str">
            <v>Mandiana</v>
          </cell>
          <cell r="C1919" t="str">
            <v>GNMandiana</v>
          </cell>
        </row>
        <row r="1920">
          <cell r="B1920" t="str">
            <v>Siguiri</v>
          </cell>
          <cell r="C1920" t="str">
            <v>GNSiguiri</v>
          </cell>
        </row>
        <row r="1921">
          <cell r="B1921" t="str">
            <v>Labé</v>
          </cell>
          <cell r="C1921" t="str">
            <v>GNLabé</v>
          </cell>
        </row>
        <row r="1922">
          <cell r="B1922" t="str">
            <v>Koubia</v>
          </cell>
          <cell r="C1922" t="str">
            <v>GNKoubia</v>
          </cell>
        </row>
        <row r="1923">
          <cell r="B1923" t="str">
            <v>Labé</v>
          </cell>
          <cell r="C1923" t="str">
            <v>GNLabé</v>
          </cell>
        </row>
        <row r="1924">
          <cell r="B1924" t="str">
            <v>Lélouma</v>
          </cell>
          <cell r="C1924" t="str">
            <v>GNLélouma</v>
          </cell>
        </row>
        <row r="1925">
          <cell r="B1925" t="str">
            <v>Mali</v>
          </cell>
          <cell r="C1925" t="str">
            <v>GNMali</v>
          </cell>
        </row>
        <row r="1926">
          <cell r="B1926" t="str">
            <v>Tougué</v>
          </cell>
          <cell r="C1926" t="str">
            <v>GNTougué</v>
          </cell>
        </row>
        <row r="1927">
          <cell r="B1927" t="str">
            <v>Mamou</v>
          </cell>
          <cell r="C1927" t="str">
            <v>GNMamou</v>
          </cell>
        </row>
        <row r="1928">
          <cell r="B1928" t="str">
            <v>Dalaba</v>
          </cell>
          <cell r="C1928" t="str">
            <v>GNDalaba</v>
          </cell>
        </row>
        <row r="1929">
          <cell r="B1929" t="str">
            <v>Mamou</v>
          </cell>
          <cell r="C1929" t="str">
            <v>GNMamou</v>
          </cell>
        </row>
        <row r="1930">
          <cell r="B1930" t="str">
            <v>Pita</v>
          </cell>
          <cell r="C1930" t="str">
            <v>GNPita</v>
          </cell>
        </row>
        <row r="1931">
          <cell r="B1931" t="str">
            <v>Nzérékoré</v>
          </cell>
          <cell r="C1931" t="str">
            <v>GNNzérékoré</v>
          </cell>
        </row>
        <row r="1932">
          <cell r="B1932" t="str">
            <v>Beyla</v>
          </cell>
          <cell r="C1932" t="str">
            <v>GNBeyla</v>
          </cell>
        </row>
        <row r="1933">
          <cell r="B1933" t="str">
            <v>Guékédou</v>
          </cell>
          <cell r="C1933" t="str">
            <v>GNGuékédou</v>
          </cell>
        </row>
        <row r="1934">
          <cell r="B1934" t="str">
            <v>Lola</v>
          </cell>
          <cell r="C1934" t="str">
            <v>GNLola</v>
          </cell>
        </row>
        <row r="1935">
          <cell r="B1935" t="str">
            <v>Macenta</v>
          </cell>
          <cell r="C1935" t="str">
            <v>GNMacenta</v>
          </cell>
        </row>
        <row r="1936">
          <cell r="B1936" t="str">
            <v>Nzérékoré</v>
          </cell>
          <cell r="C1936" t="str">
            <v>GNNzérékoré</v>
          </cell>
        </row>
        <row r="1937">
          <cell r="B1937" t="str">
            <v>Yomou</v>
          </cell>
          <cell r="C1937" t="str">
            <v>GNYomou</v>
          </cell>
        </row>
        <row r="1938">
          <cell r="B1938" t="str">
            <v>Région Continentale</v>
          </cell>
          <cell r="C1938" t="str">
            <v>GQRégion Continentale</v>
          </cell>
        </row>
        <row r="1939">
          <cell r="B1939" t="str">
            <v>Região Continental</v>
          </cell>
          <cell r="C1939" t="str">
            <v>GQRegião Continental</v>
          </cell>
        </row>
        <row r="1940">
          <cell r="B1940" t="str">
            <v>Región Continental</v>
          </cell>
          <cell r="C1940" t="str">
            <v>GQRegión Continental</v>
          </cell>
        </row>
        <row r="1941">
          <cell r="B1941" t="str">
            <v>Centro Sud</v>
          </cell>
          <cell r="C1941" t="str">
            <v>GQCentro Sud</v>
          </cell>
        </row>
        <row r="1942">
          <cell r="B1942" t="str">
            <v>Centro Sul</v>
          </cell>
          <cell r="C1942" t="str">
            <v>GQCentro Sul</v>
          </cell>
        </row>
        <row r="1943">
          <cell r="B1943" t="str">
            <v>Centro Sur</v>
          </cell>
          <cell r="C1943" t="str">
            <v>GQCentro Sur</v>
          </cell>
        </row>
        <row r="1944">
          <cell r="B1944" t="str">
            <v>Kié-Ntem</v>
          </cell>
          <cell r="C1944" t="str">
            <v>GQKié-Ntem</v>
          </cell>
        </row>
        <row r="1945">
          <cell r="B1945" t="str">
            <v>Kié-Ntem</v>
          </cell>
          <cell r="C1945" t="str">
            <v>GQKié-Ntem</v>
          </cell>
        </row>
        <row r="1946">
          <cell r="B1946" t="str">
            <v>Kié-Ntem</v>
          </cell>
          <cell r="C1946" t="str">
            <v>GQKié-Ntem</v>
          </cell>
        </row>
        <row r="1947">
          <cell r="B1947" t="str">
            <v>Littoral</v>
          </cell>
          <cell r="C1947" t="str">
            <v>GQLittoral</v>
          </cell>
        </row>
        <row r="1948">
          <cell r="B1948" t="str">
            <v>Litoral</v>
          </cell>
          <cell r="C1948" t="str">
            <v>GQLitoral</v>
          </cell>
        </row>
        <row r="1949">
          <cell r="B1949" t="str">
            <v>Litoral</v>
          </cell>
          <cell r="C1949" t="str">
            <v>GQLitoral</v>
          </cell>
        </row>
        <row r="1950">
          <cell r="B1950" t="str">
            <v>Wele-Nzas</v>
          </cell>
          <cell r="C1950" t="str">
            <v>GQWele-Nzas</v>
          </cell>
        </row>
        <row r="1951">
          <cell r="B1951" t="str">
            <v>Wele-Nzas</v>
          </cell>
          <cell r="C1951" t="str">
            <v>GQWele-Nzas</v>
          </cell>
        </row>
        <row r="1952">
          <cell r="B1952" t="str">
            <v>Wele-Nzas</v>
          </cell>
          <cell r="C1952" t="str">
            <v>GQWele-Nzas</v>
          </cell>
        </row>
        <row r="1953">
          <cell r="B1953" t="str">
            <v>Région Insulaire</v>
          </cell>
          <cell r="C1953" t="str">
            <v>GQRégion Insulaire</v>
          </cell>
        </row>
        <row r="1954">
          <cell r="B1954" t="str">
            <v>Região Insular</v>
          </cell>
          <cell r="C1954" t="str">
            <v>GQRegião Insular</v>
          </cell>
        </row>
        <row r="1955">
          <cell r="B1955" t="str">
            <v>Región Insular</v>
          </cell>
          <cell r="C1955" t="str">
            <v>GQRegión Insular</v>
          </cell>
        </row>
        <row r="1956">
          <cell r="B1956" t="str">
            <v>Annobon</v>
          </cell>
          <cell r="C1956" t="str">
            <v>GQAnnobon</v>
          </cell>
        </row>
        <row r="1957">
          <cell r="B1957" t="str">
            <v>Ano Bom</v>
          </cell>
          <cell r="C1957" t="str">
            <v>GQAno Bom</v>
          </cell>
        </row>
        <row r="1958">
          <cell r="B1958" t="str">
            <v>Annobón</v>
          </cell>
          <cell r="C1958" t="str">
            <v>GQAnnobón</v>
          </cell>
        </row>
        <row r="1959">
          <cell r="B1959" t="str">
            <v>Bioko Nord</v>
          </cell>
          <cell r="C1959" t="str">
            <v>GQBioko Nord</v>
          </cell>
        </row>
        <row r="1960">
          <cell r="B1960" t="str">
            <v>Bioko Norte</v>
          </cell>
          <cell r="C1960" t="str">
            <v>GQBioko Norte</v>
          </cell>
        </row>
        <row r="1961">
          <cell r="B1961" t="str">
            <v>Bioko Norte</v>
          </cell>
          <cell r="C1961" t="str">
            <v>GQBioko Norte</v>
          </cell>
        </row>
        <row r="1962">
          <cell r="B1962" t="str">
            <v>Bioko Sud</v>
          </cell>
          <cell r="C1962" t="str">
            <v>GQBioko Sud</v>
          </cell>
        </row>
        <row r="1963">
          <cell r="B1963" t="str">
            <v>Bioko Sul</v>
          </cell>
          <cell r="C1963" t="str">
            <v>GQBioko Sul</v>
          </cell>
        </row>
        <row r="1964">
          <cell r="B1964" t="str">
            <v>Bioko Sur</v>
          </cell>
          <cell r="C1964" t="str">
            <v>GQBioko Sur</v>
          </cell>
        </row>
        <row r="1965">
          <cell r="B1965" t="str">
            <v>Ágion Óros</v>
          </cell>
          <cell r="C1965" t="str">
            <v>GRÁgion Óros</v>
          </cell>
        </row>
        <row r="1966">
          <cell r="B1966" t="str">
            <v>Anatolikí Makedonía kai Thráki</v>
          </cell>
          <cell r="C1966" t="str">
            <v>GRAnatolikí Makedonía kai Thráki</v>
          </cell>
        </row>
        <row r="1967">
          <cell r="B1967" t="str">
            <v>Kentrikí Makedonía</v>
          </cell>
          <cell r="C1967" t="str">
            <v>GRKentrikí Makedonía</v>
          </cell>
        </row>
        <row r="1968">
          <cell r="B1968" t="str">
            <v>Dytikí Makedonía</v>
          </cell>
          <cell r="C1968" t="str">
            <v>GRDytikí Makedonía</v>
          </cell>
        </row>
        <row r="1969">
          <cell r="B1969" t="str">
            <v>Ípeiros</v>
          </cell>
          <cell r="C1969" t="str">
            <v>GRÍpeiros</v>
          </cell>
        </row>
        <row r="1970">
          <cell r="B1970" t="str">
            <v>Thessalía</v>
          </cell>
          <cell r="C1970" t="str">
            <v>GRThessalía</v>
          </cell>
        </row>
        <row r="1971">
          <cell r="B1971" t="str">
            <v>Ionía Nísia</v>
          </cell>
          <cell r="C1971" t="str">
            <v>GRIonía Nísia</v>
          </cell>
        </row>
        <row r="1972">
          <cell r="B1972" t="str">
            <v>Dytikí Elláda</v>
          </cell>
          <cell r="C1972" t="str">
            <v>GRDytikí Elláda</v>
          </cell>
        </row>
        <row r="1973">
          <cell r="B1973" t="str">
            <v>Stereá Elláda</v>
          </cell>
          <cell r="C1973" t="str">
            <v>GRStereá Elláda</v>
          </cell>
        </row>
        <row r="1974">
          <cell r="B1974" t="str">
            <v>Attikí</v>
          </cell>
          <cell r="C1974" t="str">
            <v>GRAttikí</v>
          </cell>
        </row>
        <row r="1975">
          <cell r="B1975" t="str">
            <v>Pelopónnisos</v>
          </cell>
          <cell r="C1975" t="str">
            <v>GRPelopónnisos</v>
          </cell>
        </row>
        <row r="1976">
          <cell r="B1976" t="str">
            <v>Vóreio Aigaío</v>
          </cell>
          <cell r="C1976" t="str">
            <v>GRVóreio Aigaío</v>
          </cell>
        </row>
        <row r="1977">
          <cell r="B1977" t="str">
            <v>Nótio Aigaío</v>
          </cell>
          <cell r="C1977" t="str">
            <v>GRNótio Aigaío</v>
          </cell>
        </row>
        <row r="1978">
          <cell r="B1978" t="str">
            <v>Kríti</v>
          </cell>
          <cell r="C1978" t="str">
            <v>GRKríti</v>
          </cell>
        </row>
        <row r="1979">
          <cell r="B1979" t="str">
            <v>Alta Verapaz</v>
          </cell>
          <cell r="C1979" t="str">
            <v>GTAlta Verapaz</v>
          </cell>
        </row>
        <row r="1980">
          <cell r="B1980" t="str">
            <v>Baja Verapaz</v>
          </cell>
          <cell r="C1980" t="str">
            <v>GTBaja Verapaz</v>
          </cell>
        </row>
        <row r="1981">
          <cell r="B1981" t="str">
            <v>Chimaltenango</v>
          </cell>
          <cell r="C1981" t="str">
            <v>GTChimaltenango</v>
          </cell>
        </row>
        <row r="1982">
          <cell r="B1982" t="str">
            <v>Chiquimula</v>
          </cell>
          <cell r="C1982" t="str">
            <v>GTChiquimula</v>
          </cell>
        </row>
        <row r="1983">
          <cell r="B1983" t="str">
            <v>Escuintla</v>
          </cell>
          <cell r="C1983" t="str">
            <v>GTEscuintla</v>
          </cell>
        </row>
        <row r="1984">
          <cell r="B1984" t="str">
            <v>Guatemala</v>
          </cell>
          <cell r="C1984" t="str">
            <v>GTGuatemala</v>
          </cell>
        </row>
        <row r="1985">
          <cell r="B1985" t="str">
            <v>Huehuetenango</v>
          </cell>
          <cell r="C1985" t="str">
            <v>GTHuehuetenango</v>
          </cell>
        </row>
        <row r="1986">
          <cell r="B1986" t="str">
            <v>Izabal</v>
          </cell>
          <cell r="C1986" t="str">
            <v>GTIzabal</v>
          </cell>
        </row>
        <row r="1987">
          <cell r="B1987" t="str">
            <v>Jalapa</v>
          </cell>
          <cell r="C1987" t="str">
            <v>GTJalapa</v>
          </cell>
        </row>
        <row r="1988">
          <cell r="B1988" t="str">
            <v>Jutiapa</v>
          </cell>
          <cell r="C1988" t="str">
            <v>GTJutiapa</v>
          </cell>
        </row>
        <row r="1989">
          <cell r="B1989" t="str">
            <v>Petén</v>
          </cell>
          <cell r="C1989" t="str">
            <v>GTPetén</v>
          </cell>
        </row>
        <row r="1990">
          <cell r="B1990" t="str">
            <v>El Progreso</v>
          </cell>
          <cell r="C1990" t="str">
            <v>GTEl Progreso</v>
          </cell>
        </row>
        <row r="1991">
          <cell r="B1991" t="str">
            <v>Quiché</v>
          </cell>
          <cell r="C1991" t="str">
            <v>GTQuiché</v>
          </cell>
        </row>
        <row r="1992">
          <cell r="B1992" t="str">
            <v>Quetzaltenango</v>
          </cell>
          <cell r="C1992" t="str">
            <v>GTQuetzaltenango</v>
          </cell>
        </row>
        <row r="1993">
          <cell r="B1993" t="str">
            <v>Retalhuleu</v>
          </cell>
          <cell r="C1993" t="str">
            <v>GTRetalhuleu</v>
          </cell>
        </row>
        <row r="1994">
          <cell r="B1994" t="str">
            <v>Sacatepéquez</v>
          </cell>
          <cell r="C1994" t="str">
            <v>GTSacatepéquez</v>
          </cell>
        </row>
        <row r="1995">
          <cell r="B1995" t="str">
            <v>San Marcos</v>
          </cell>
          <cell r="C1995" t="str">
            <v>GTSan Marcos</v>
          </cell>
        </row>
        <row r="1996">
          <cell r="B1996" t="str">
            <v>Sololá</v>
          </cell>
          <cell r="C1996" t="str">
            <v>GTSololá</v>
          </cell>
        </row>
        <row r="1997">
          <cell r="B1997" t="str">
            <v>Santa Rosa</v>
          </cell>
          <cell r="C1997" t="str">
            <v>GTSanta Rosa</v>
          </cell>
        </row>
        <row r="1998">
          <cell r="B1998" t="str">
            <v>Suchitepéquez</v>
          </cell>
          <cell r="C1998" t="str">
            <v>GTSuchitepéquez</v>
          </cell>
        </row>
        <row r="1999">
          <cell r="B1999" t="str">
            <v>Totonicapán</v>
          </cell>
          <cell r="C1999" t="str">
            <v>GTTotonicapán</v>
          </cell>
        </row>
        <row r="2000">
          <cell r="B2000" t="str">
            <v>Zacapa</v>
          </cell>
          <cell r="C2000" t="str">
            <v>GTZacapa</v>
          </cell>
        </row>
        <row r="2001">
          <cell r="B2001" t="str">
            <v>Bissau</v>
          </cell>
          <cell r="C2001" t="str">
            <v>GWBissau</v>
          </cell>
        </row>
        <row r="2002">
          <cell r="B2002" t="str">
            <v>Leste</v>
          </cell>
          <cell r="C2002" t="str">
            <v>GWLeste</v>
          </cell>
        </row>
        <row r="2003">
          <cell r="B2003" t="str">
            <v>Bafatá</v>
          </cell>
          <cell r="C2003" t="str">
            <v>GWBafatá</v>
          </cell>
        </row>
        <row r="2004">
          <cell r="B2004" t="str">
            <v>Gabú</v>
          </cell>
          <cell r="C2004" t="str">
            <v>GWGabú</v>
          </cell>
        </row>
        <row r="2005">
          <cell r="B2005" t="str">
            <v>Norte</v>
          </cell>
          <cell r="C2005" t="str">
            <v>GWNorte</v>
          </cell>
        </row>
        <row r="2006">
          <cell r="B2006" t="str">
            <v>Biombo</v>
          </cell>
          <cell r="C2006" t="str">
            <v>GWBiombo</v>
          </cell>
        </row>
        <row r="2007">
          <cell r="B2007" t="str">
            <v>Cacheu</v>
          </cell>
          <cell r="C2007" t="str">
            <v>GWCacheu</v>
          </cell>
        </row>
        <row r="2008">
          <cell r="B2008" t="str">
            <v>Oio</v>
          </cell>
          <cell r="C2008" t="str">
            <v>GWOio</v>
          </cell>
        </row>
        <row r="2009">
          <cell r="B2009" t="str">
            <v>Sul</v>
          </cell>
          <cell r="C2009" t="str">
            <v>GWSul</v>
          </cell>
        </row>
        <row r="2010">
          <cell r="B2010" t="str">
            <v>Bolama</v>
          </cell>
          <cell r="C2010" t="str">
            <v>GWBolama</v>
          </cell>
        </row>
        <row r="2011">
          <cell r="B2011" t="str">
            <v>Quinara</v>
          </cell>
          <cell r="C2011" t="str">
            <v>GWQuinara</v>
          </cell>
        </row>
        <row r="2012">
          <cell r="B2012" t="str">
            <v>Tombali</v>
          </cell>
          <cell r="C2012" t="str">
            <v>GWTombali</v>
          </cell>
        </row>
        <row r="2013">
          <cell r="B2013" t="str">
            <v>Barima-Waini</v>
          </cell>
          <cell r="C2013" t="str">
            <v>GYBarima-Waini</v>
          </cell>
        </row>
        <row r="2014">
          <cell r="B2014" t="str">
            <v>Cuyuni-Mazaruni</v>
          </cell>
          <cell r="C2014" t="str">
            <v>GYCuyuni-Mazaruni</v>
          </cell>
        </row>
        <row r="2015">
          <cell r="B2015" t="str">
            <v>Demerara-Mahaica</v>
          </cell>
          <cell r="C2015" t="str">
            <v>GYDemerara-Mahaica</v>
          </cell>
        </row>
        <row r="2016">
          <cell r="B2016" t="str">
            <v>East Berbice-Corentyne</v>
          </cell>
          <cell r="C2016" t="str">
            <v>GYEast Berbice-Corentyne</v>
          </cell>
        </row>
        <row r="2017">
          <cell r="B2017" t="str">
            <v>Essequibo Islands-West Demerara</v>
          </cell>
          <cell r="C2017" t="str">
            <v>GYEssequibo Islands-West Demerara</v>
          </cell>
        </row>
        <row r="2018">
          <cell r="B2018" t="str">
            <v>Mahaica-Berbice</v>
          </cell>
          <cell r="C2018" t="str">
            <v>GYMahaica-Berbice</v>
          </cell>
        </row>
        <row r="2019">
          <cell r="B2019" t="str">
            <v>Pomeroon-Supenaam</v>
          </cell>
          <cell r="C2019" t="str">
            <v>GYPomeroon-Supenaam</v>
          </cell>
        </row>
        <row r="2020">
          <cell r="B2020" t="str">
            <v>Potaro-Siparuni</v>
          </cell>
          <cell r="C2020" t="str">
            <v>GYPotaro-Siparuni</v>
          </cell>
        </row>
        <row r="2021">
          <cell r="B2021" t="str">
            <v>Upper Demerara-Berbice</v>
          </cell>
          <cell r="C2021" t="str">
            <v>GYUpper Demerara-Berbice</v>
          </cell>
        </row>
        <row r="2022">
          <cell r="B2022" t="str">
            <v>Upper Takutu-Upper Essequibo</v>
          </cell>
          <cell r="C2022" t="str">
            <v>GYUpper Takutu-Upper Essequibo</v>
          </cell>
        </row>
        <row r="2023">
          <cell r="B2023" t="str">
            <v>Atlántida</v>
          </cell>
          <cell r="C2023" t="str">
            <v>HNAtlántida</v>
          </cell>
        </row>
        <row r="2024">
          <cell r="B2024" t="str">
            <v>Choluteca</v>
          </cell>
          <cell r="C2024" t="str">
            <v>HNCholuteca</v>
          </cell>
        </row>
        <row r="2025">
          <cell r="B2025" t="str">
            <v>Colón</v>
          </cell>
          <cell r="C2025" t="str">
            <v>HNColón</v>
          </cell>
        </row>
        <row r="2026">
          <cell r="B2026" t="str">
            <v>Comayagua</v>
          </cell>
          <cell r="C2026" t="str">
            <v>HNComayagua</v>
          </cell>
        </row>
        <row r="2027">
          <cell r="B2027" t="str">
            <v>Copán</v>
          </cell>
          <cell r="C2027" t="str">
            <v>HNCopán</v>
          </cell>
        </row>
        <row r="2028">
          <cell r="B2028" t="str">
            <v>Cortés</v>
          </cell>
          <cell r="C2028" t="str">
            <v>HNCortés</v>
          </cell>
        </row>
        <row r="2029">
          <cell r="B2029" t="str">
            <v>El Paraíso</v>
          </cell>
          <cell r="C2029" t="str">
            <v>HNEl Paraíso</v>
          </cell>
        </row>
        <row r="2030">
          <cell r="B2030" t="str">
            <v>Francisco Morazán</v>
          </cell>
          <cell r="C2030" t="str">
            <v>HNFrancisco Morazán</v>
          </cell>
        </row>
        <row r="2031">
          <cell r="B2031" t="str">
            <v>Gracias a Dios</v>
          </cell>
          <cell r="C2031" t="str">
            <v>HNGracias a Dios</v>
          </cell>
        </row>
        <row r="2032">
          <cell r="B2032" t="str">
            <v>Islas de la Bahía</v>
          </cell>
          <cell r="C2032" t="str">
            <v>HNIslas de la Bahía</v>
          </cell>
        </row>
        <row r="2033">
          <cell r="B2033" t="str">
            <v>Intibucá</v>
          </cell>
          <cell r="C2033" t="str">
            <v>HNIntibucá</v>
          </cell>
        </row>
        <row r="2034">
          <cell r="B2034" t="str">
            <v>Lempira</v>
          </cell>
          <cell r="C2034" t="str">
            <v>HNLempira</v>
          </cell>
        </row>
        <row r="2035">
          <cell r="B2035" t="str">
            <v>La Paz</v>
          </cell>
          <cell r="C2035" t="str">
            <v>HNLa Paz</v>
          </cell>
        </row>
        <row r="2036">
          <cell r="B2036" t="str">
            <v>Ocotepeque</v>
          </cell>
          <cell r="C2036" t="str">
            <v>HNOcotepeque</v>
          </cell>
        </row>
        <row r="2037">
          <cell r="B2037" t="str">
            <v>Olancho</v>
          </cell>
          <cell r="C2037" t="str">
            <v>HNOlancho</v>
          </cell>
        </row>
        <row r="2038">
          <cell r="B2038" t="str">
            <v>Santa Bárbara</v>
          </cell>
          <cell r="C2038" t="str">
            <v>HNSanta Bárbara</v>
          </cell>
        </row>
        <row r="2039">
          <cell r="B2039" t="str">
            <v>Valle</v>
          </cell>
          <cell r="C2039" t="str">
            <v>HNValle</v>
          </cell>
        </row>
        <row r="2040">
          <cell r="B2040" t="str">
            <v>Yoro</v>
          </cell>
          <cell r="C2040" t="str">
            <v>HNYoro</v>
          </cell>
        </row>
        <row r="2041">
          <cell r="B2041" t="str">
            <v>Zagrebačka županija</v>
          </cell>
          <cell r="C2041" t="str">
            <v>HRZagrebačka županija</v>
          </cell>
        </row>
        <row r="2042">
          <cell r="B2042" t="str">
            <v>Krapinsko-zagorska županija</v>
          </cell>
          <cell r="C2042" t="str">
            <v>HRKrapinsko-zagorska županija</v>
          </cell>
        </row>
        <row r="2043">
          <cell r="B2043" t="str">
            <v>Sisačko-moslavačka županija</v>
          </cell>
          <cell r="C2043" t="str">
            <v>HRSisačko-moslavačka županija</v>
          </cell>
        </row>
        <row r="2044">
          <cell r="B2044" t="str">
            <v>Karlovačka županija</v>
          </cell>
          <cell r="C2044" t="str">
            <v>HRKarlovačka županija</v>
          </cell>
        </row>
        <row r="2045">
          <cell r="B2045" t="str">
            <v>Varaždinska županija</v>
          </cell>
          <cell r="C2045" t="str">
            <v>HRVaraždinska županija</v>
          </cell>
        </row>
        <row r="2046">
          <cell r="B2046" t="str">
            <v>Koprivničko-križevačka županija</v>
          </cell>
          <cell r="C2046" t="str">
            <v>HRKoprivničko-križevačka županija</v>
          </cell>
        </row>
        <row r="2047">
          <cell r="B2047" t="str">
            <v>Bjelovarsko-bilogorska županija</v>
          </cell>
          <cell r="C2047" t="str">
            <v>HRBjelovarsko-bilogorska županija</v>
          </cell>
        </row>
        <row r="2048">
          <cell r="B2048" t="str">
            <v>Primorsko-goranska županija</v>
          </cell>
          <cell r="C2048" t="str">
            <v>HRPrimorsko-goranska županija</v>
          </cell>
        </row>
        <row r="2049">
          <cell r="B2049" t="str">
            <v>Ličko-senjska županija</v>
          </cell>
          <cell r="C2049" t="str">
            <v>HRLičko-senjska županija</v>
          </cell>
        </row>
        <row r="2050">
          <cell r="B2050" t="str">
            <v>Virovitičko-podravska županija</v>
          </cell>
          <cell r="C2050" t="str">
            <v>HRVirovitičko-podravska županija</v>
          </cell>
        </row>
        <row r="2051">
          <cell r="B2051" t="str">
            <v>Požeško-slavonska županija</v>
          </cell>
          <cell r="C2051" t="str">
            <v>HRPožeško-slavonska županija</v>
          </cell>
        </row>
        <row r="2052">
          <cell r="B2052" t="str">
            <v>Brodsko-posavska županija</v>
          </cell>
          <cell r="C2052" t="str">
            <v>HRBrodsko-posavska županija</v>
          </cell>
        </row>
        <row r="2053">
          <cell r="B2053" t="str">
            <v>Zadarska županija</v>
          </cell>
          <cell r="C2053" t="str">
            <v>HRZadarska županija</v>
          </cell>
        </row>
        <row r="2054">
          <cell r="B2054" t="str">
            <v>Osječko-baranjska županija</v>
          </cell>
          <cell r="C2054" t="str">
            <v>HROsječko-baranjska županija</v>
          </cell>
        </row>
        <row r="2055">
          <cell r="B2055" t="str">
            <v>Šibensko-kninska županija</v>
          </cell>
          <cell r="C2055" t="str">
            <v>HRŠibensko-kninska županija</v>
          </cell>
        </row>
        <row r="2056">
          <cell r="B2056" t="str">
            <v>Vukovarsko-srijemska županija</v>
          </cell>
          <cell r="C2056" t="str">
            <v>HRVukovarsko-srijemska županija</v>
          </cell>
        </row>
        <row r="2057">
          <cell r="B2057" t="str">
            <v>Splitsko-dalmatinska županija</v>
          </cell>
          <cell r="C2057" t="str">
            <v>HRSplitsko-dalmatinska županija</v>
          </cell>
        </row>
        <row r="2058">
          <cell r="B2058" t="str">
            <v>Istarska županija</v>
          </cell>
          <cell r="C2058" t="str">
            <v>HRIstarska županija</v>
          </cell>
        </row>
        <row r="2059">
          <cell r="B2059" t="str">
            <v>Dubrovačko-neretvanska županija</v>
          </cell>
          <cell r="C2059" t="str">
            <v>HRDubrovačko-neretvanska županija</v>
          </cell>
        </row>
        <row r="2060">
          <cell r="B2060" t="str">
            <v>Međimurska županija</v>
          </cell>
          <cell r="C2060" t="str">
            <v>HRMeđimurska županija</v>
          </cell>
        </row>
        <row r="2061">
          <cell r="B2061" t="str">
            <v>Grad Zagreb</v>
          </cell>
          <cell r="C2061" t="str">
            <v>HRGrad Zagreb</v>
          </cell>
        </row>
        <row r="2062">
          <cell r="B2062" t="str">
            <v>Artibonite</v>
          </cell>
          <cell r="C2062" t="str">
            <v>HTArtibonite</v>
          </cell>
        </row>
        <row r="2063">
          <cell r="B2063" t="str">
            <v>Latibonit</v>
          </cell>
          <cell r="C2063" t="str">
            <v>HTLatibonit</v>
          </cell>
        </row>
        <row r="2064">
          <cell r="B2064" t="str">
            <v>Centre</v>
          </cell>
          <cell r="C2064" t="str">
            <v>HTCentre</v>
          </cell>
        </row>
        <row r="2065">
          <cell r="B2065" t="str">
            <v>Sant</v>
          </cell>
          <cell r="C2065" t="str">
            <v>HTSant</v>
          </cell>
        </row>
        <row r="2066">
          <cell r="B2066" t="str">
            <v>Grande’Anse</v>
          </cell>
          <cell r="C2066" t="str">
            <v>HTGrande’Anse</v>
          </cell>
        </row>
        <row r="2067">
          <cell r="B2067" t="str">
            <v>Grandans</v>
          </cell>
          <cell r="C2067" t="str">
            <v>HTGrandans</v>
          </cell>
        </row>
        <row r="2068">
          <cell r="B2068" t="str">
            <v>Nord</v>
          </cell>
          <cell r="C2068" t="str">
            <v>HTNord</v>
          </cell>
        </row>
        <row r="2069">
          <cell r="B2069" t="str">
            <v>Nò</v>
          </cell>
          <cell r="C2069" t="str">
            <v>HTNò</v>
          </cell>
        </row>
        <row r="2070">
          <cell r="B2070" t="str">
            <v>Nord-Est</v>
          </cell>
          <cell r="C2070" t="str">
            <v>HTNord-Est</v>
          </cell>
        </row>
        <row r="2071">
          <cell r="B2071" t="str">
            <v>Nòdès</v>
          </cell>
          <cell r="C2071" t="str">
            <v>HTNòdès</v>
          </cell>
        </row>
        <row r="2072">
          <cell r="B2072" t="str">
            <v>Nippes</v>
          </cell>
          <cell r="C2072" t="str">
            <v>HTNippes</v>
          </cell>
        </row>
        <row r="2073">
          <cell r="B2073" t="str">
            <v>Nip</v>
          </cell>
          <cell r="C2073" t="str">
            <v>HTNip</v>
          </cell>
        </row>
        <row r="2074">
          <cell r="B2074" t="str">
            <v>Nord-Ouest</v>
          </cell>
          <cell r="C2074" t="str">
            <v>HTNord-Ouest</v>
          </cell>
        </row>
        <row r="2075">
          <cell r="B2075" t="str">
            <v>Nòdwès</v>
          </cell>
          <cell r="C2075" t="str">
            <v>HTNòdwès</v>
          </cell>
        </row>
        <row r="2076">
          <cell r="B2076" t="str">
            <v>Ouest</v>
          </cell>
          <cell r="C2076" t="str">
            <v>HTOuest</v>
          </cell>
        </row>
        <row r="2077">
          <cell r="B2077" t="str">
            <v>Lwès</v>
          </cell>
          <cell r="C2077" t="str">
            <v>HTLwès</v>
          </cell>
        </row>
        <row r="2078">
          <cell r="B2078" t="str">
            <v>Sud</v>
          </cell>
          <cell r="C2078" t="str">
            <v>HTSud</v>
          </cell>
        </row>
        <row r="2079">
          <cell r="B2079" t="str">
            <v>Sid</v>
          </cell>
          <cell r="C2079" t="str">
            <v>HTSid</v>
          </cell>
        </row>
        <row r="2080">
          <cell r="B2080" t="str">
            <v>Sud-Est</v>
          </cell>
          <cell r="C2080" t="str">
            <v>HTSud-Est</v>
          </cell>
        </row>
        <row r="2081">
          <cell r="B2081" t="str">
            <v>Sidès</v>
          </cell>
          <cell r="C2081" t="str">
            <v>HTSidès</v>
          </cell>
        </row>
        <row r="2082">
          <cell r="B2082" t="str">
            <v>Baranya</v>
          </cell>
          <cell r="C2082" t="str">
            <v>HUBaranya</v>
          </cell>
        </row>
        <row r="2083">
          <cell r="B2083" t="str">
            <v>Békés</v>
          </cell>
          <cell r="C2083" t="str">
            <v>HUBékés</v>
          </cell>
        </row>
        <row r="2084">
          <cell r="B2084" t="str">
            <v>Bács-Kiskun</v>
          </cell>
          <cell r="C2084" t="str">
            <v>HUBács-Kiskun</v>
          </cell>
        </row>
        <row r="2085">
          <cell r="B2085" t="str">
            <v>Borsod-Abaúj-Zemplén</v>
          </cell>
          <cell r="C2085" t="str">
            <v>HUBorsod-Abaúj-Zemplén</v>
          </cell>
        </row>
        <row r="2086">
          <cell r="B2086" t="str">
            <v>Csongrád</v>
          </cell>
          <cell r="C2086" t="str">
            <v>HUCsongrád</v>
          </cell>
        </row>
        <row r="2087">
          <cell r="B2087" t="str">
            <v>Fejér</v>
          </cell>
          <cell r="C2087" t="str">
            <v>HUFejér</v>
          </cell>
        </row>
        <row r="2088">
          <cell r="B2088" t="str">
            <v>Győr-Moson-Sopron</v>
          </cell>
          <cell r="C2088" t="str">
            <v>HUGyőr-Moson-Sopron</v>
          </cell>
        </row>
        <row r="2089">
          <cell r="B2089" t="str">
            <v>Hajdú-Bihar</v>
          </cell>
          <cell r="C2089" t="str">
            <v>HUHajdú-Bihar</v>
          </cell>
        </row>
        <row r="2090">
          <cell r="B2090" t="str">
            <v>Heves</v>
          </cell>
          <cell r="C2090" t="str">
            <v>HUHeves</v>
          </cell>
        </row>
        <row r="2091">
          <cell r="B2091" t="str">
            <v>Jász-Nagykun-Szolnok</v>
          </cell>
          <cell r="C2091" t="str">
            <v>HUJász-Nagykun-Szolnok</v>
          </cell>
        </row>
        <row r="2092">
          <cell r="B2092" t="str">
            <v>Komárom-Esztergom</v>
          </cell>
          <cell r="C2092" t="str">
            <v>HUKomárom-Esztergom</v>
          </cell>
        </row>
        <row r="2093">
          <cell r="B2093" t="str">
            <v>Nógrád</v>
          </cell>
          <cell r="C2093" t="str">
            <v>HUNógrád</v>
          </cell>
        </row>
        <row r="2094">
          <cell r="B2094" t="str">
            <v>Pest</v>
          </cell>
          <cell r="C2094" t="str">
            <v>HUPest</v>
          </cell>
        </row>
        <row r="2095">
          <cell r="B2095" t="str">
            <v>Somogy</v>
          </cell>
          <cell r="C2095" t="str">
            <v>HUSomogy</v>
          </cell>
        </row>
        <row r="2096">
          <cell r="B2096" t="str">
            <v>Szabolcs-Szatmár-Bereg</v>
          </cell>
          <cell r="C2096" t="str">
            <v>HUSzabolcs-Szatmár-Bereg</v>
          </cell>
        </row>
        <row r="2097">
          <cell r="B2097" t="str">
            <v>Tolna</v>
          </cell>
          <cell r="C2097" t="str">
            <v>HUTolna</v>
          </cell>
        </row>
        <row r="2098">
          <cell r="B2098" t="str">
            <v>Vas</v>
          </cell>
          <cell r="C2098" t="str">
            <v>HUVas</v>
          </cell>
        </row>
        <row r="2099">
          <cell r="B2099" t="str">
            <v>Veszprém</v>
          </cell>
          <cell r="C2099" t="str">
            <v>HUVeszprém</v>
          </cell>
        </row>
        <row r="2100">
          <cell r="B2100" t="str">
            <v>Zala</v>
          </cell>
          <cell r="C2100" t="str">
            <v>HUZala</v>
          </cell>
        </row>
        <row r="2101">
          <cell r="B2101" t="str">
            <v>Békéscsaba</v>
          </cell>
          <cell r="C2101" t="str">
            <v>HUBékéscsaba</v>
          </cell>
        </row>
        <row r="2102">
          <cell r="B2102" t="str">
            <v>Debrecen</v>
          </cell>
          <cell r="C2102" t="str">
            <v>HUDebrecen</v>
          </cell>
        </row>
        <row r="2103">
          <cell r="B2103" t="str">
            <v>Dunaújváros</v>
          </cell>
          <cell r="C2103" t="str">
            <v>HUDunaújváros</v>
          </cell>
        </row>
        <row r="2104">
          <cell r="B2104" t="str">
            <v>Eger</v>
          </cell>
          <cell r="C2104" t="str">
            <v>HUEger</v>
          </cell>
        </row>
        <row r="2105">
          <cell r="B2105" t="str">
            <v>Érd</v>
          </cell>
          <cell r="C2105" t="str">
            <v>HUÉrd</v>
          </cell>
        </row>
        <row r="2106">
          <cell r="B2106" t="str">
            <v>Győr</v>
          </cell>
          <cell r="C2106" t="str">
            <v>HUGyőr</v>
          </cell>
        </row>
        <row r="2107">
          <cell r="B2107" t="str">
            <v>Hódmezővásárhely</v>
          </cell>
          <cell r="C2107" t="str">
            <v>HUHódmezővásárhely</v>
          </cell>
        </row>
        <row r="2108">
          <cell r="B2108" t="str">
            <v>Kecskemét</v>
          </cell>
          <cell r="C2108" t="str">
            <v>HUKecskemét</v>
          </cell>
        </row>
        <row r="2109">
          <cell r="B2109" t="str">
            <v>Kaposvár</v>
          </cell>
          <cell r="C2109" t="str">
            <v>HUKaposvár</v>
          </cell>
        </row>
        <row r="2110">
          <cell r="B2110" t="str">
            <v>Miskolc</v>
          </cell>
          <cell r="C2110" t="str">
            <v>HUMiskolc</v>
          </cell>
        </row>
        <row r="2111">
          <cell r="B2111" t="str">
            <v>Nagykanizsa</v>
          </cell>
          <cell r="C2111" t="str">
            <v>HUNagykanizsa</v>
          </cell>
        </row>
        <row r="2112">
          <cell r="B2112" t="str">
            <v>Nyíregyháza</v>
          </cell>
          <cell r="C2112" t="str">
            <v>HUNyíregyháza</v>
          </cell>
        </row>
        <row r="2113">
          <cell r="B2113" t="str">
            <v>Pécs</v>
          </cell>
          <cell r="C2113" t="str">
            <v>HUPécs</v>
          </cell>
        </row>
        <row r="2114">
          <cell r="B2114" t="str">
            <v>Szeged</v>
          </cell>
          <cell r="C2114" t="str">
            <v>HUSzeged</v>
          </cell>
        </row>
        <row r="2115">
          <cell r="B2115" t="str">
            <v>Székesfehérvár</v>
          </cell>
          <cell r="C2115" t="str">
            <v>HUSzékesfehérvár</v>
          </cell>
        </row>
        <row r="2116">
          <cell r="B2116" t="str">
            <v>Szombathely</v>
          </cell>
          <cell r="C2116" t="str">
            <v>HUSzombathely</v>
          </cell>
        </row>
        <row r="2117">
          <cell r="B2117" t="str">
            <v>Szolnok</v>
          </cell>
          <cell r="C2117" t="str">
            <v>HUSzolnok</v>
          </cell>
        </row>
        <row r="2118">
          <cell r="B2118" t="str">
            <v>Sopron</v>
          </cell>
          <cell r="C2118" t="str">
            <v>HUSopron</v>
          </cell>
        </row>
        <row r="2119">
          <cell r="B2119" t="str">
            <v>Szekszárd</v>
          </cell>
          <cell r="C2119" t="str">
            <v>HUSzekszárd</v>
          </cell>
        </row>
        <row r="2120">
          <cell r="B2120" t="str">
            <v>Salgótarján</v>
          </cell>
          <cell r="C2120" t="str">
            <v>HUSalgótarján</v>
          </cell>
        </row>
        <row r="2121">
          <cell r="B2121" t="str">
            <v>Tatabánya</v>
          </cell>
          <cell r="C2121" t="str">
            <v>HUTatabánya</v>
          </cell>
        </row>
        <row r="2122">
          <cell r="B2122" t="str">
            <v>Veszprém</v>
          </cell>
          <cell r="C2122" t="str">
            <v>HUVeszprém</v>
          </cell>
        </row>
        <row r="2123">
          <cell r="B2123" t="str">
            <v>Zalaegerszeg</v>
          </cell>
          <cell r="C2123" t="str">
            <v>HUZalaegerszeg</v>
          </cell>
        </row>
        <row r="2124">
          <cell r="B2124" t="str">
            <v>Budapest</v>
          </cell>
          <cell r="C2124" t="str">
            <v>HUBudapest</v>
          </cell>
        </row>
        <row r="2125">
          <cell r="B2125" t="str">
            <v>Jawa</v>
          </cell>
          <cell r="C2125" t="str">
            <v>IDJawa</v>
          </cell>
        </row>
        <row r="2126">
          <cell r="B2126" t="str">
            <v>Banten</v>
          </cell>
          <cell r="C2126" t="str">
            <v>IDBanten</v>
          </cell>
        </row>
        <row r="2127">
          <cell r="B2127" t="str">
            <v>Jawa Barat</v>
          </cell>
          <cell r="C2127" t="str">
            <v>IDJawa Barat</v>
          </cell>
        </row>
        <row r="2128">
          <cell r="B2128" t="str">
            <v>Jawa Timur</v>
          </cell>
          <cell r="C2128" t="str">
            <v>IDJawa Timur</v>
          </cell>
        </row>
        <row r="2129">
          <cell r="B2129" t="str">
            <v>Jawa Tengah</v>
          </cell>
          <cell r="C2129" t="str">
            <v>IDJawa Tengah</v>
          </cell>
        </row>
        <row r="2130">
          <cell r="B2130" t="str">
            <v>Yogyakarta</v>
          </cell>
          <cell r="C2130" t="str">
            <v>IDYogyakarta</v>
          </cell>
        </row>
        <row r="2131">
          <cell r="B2131" t="str">
            <v>Jakarta Raya</v>
          </cell>
          <cell r="C2131" t="str">
            <v>IDJakarta Raya</v>
          </cell>
        </row>
        <row r="2132">
          <cell r="B2132" t="str">
            <v>Kalimantan</v>
          </cell>
          <cell r="C2132" t="str">
            <v>IDKalimantan</v>
          </cell>
        </row>
        <row r="2133">
          <cell r="B2133" t="str">
            <v>Kalimantan Barat</v>
          </cell>
          <cell r="C2133" t="str">
            <v>IDKalimantan Barat</v>
          </cell>
        </row>
        <row r="2134">
          <cell r="B2134" t="str">
            <v>Kalimantan Timur</v>
          </cell>
          <cell r="C2134" t="str">
            <v>IDKalimantan Timur</v>
          </cell>
        </row>
        <row r="2135">
          <cell r="B2135" t="str">
            <v>Kalimantan Selatan</v>
          </cell>
          <cell r="C2135" t="str">
            <v>IDKalimantan Selatan</v>
          </cell>
        </row>
        <row r="2136">
          <cell r="B2136" t="str">
            <v>Kalimantan Tengah</v>
          </cell>
          <cell r="C2136" t="str">
            <v>IDKalimantan Tengah</v>
          </cell>
        </row>
        <row r="2137">
          <cell r="B2137" t="str">
            <v>Kalimantan Utara</v>
          </cell>
          <cell r="C2137" t="str">
            <v>IDKalimantan Utara</v>
          </cell>
        </row>
        <row r="2138">
          <cell r="B2138" t="str">
            <v>Maluku</v>
          </cell>
          <cell r="C2138" t="str">
            <v>IDMaluku</v>
          </cell>
        </row>
        <row r="2139">
          <cell r="B2139" t="str">
            <v>Maluku</v>
          </cell>
          <cell r="C2139" t="str">
            <v>IDMaluku</v>
          </cell>
        </row>
        <row r="2140">
          <cell r="B2140" t="str">
            <v>Maluku Utara</v>
          </cell>
          <cell r="C2140" t="str">
            <v>IDMaluku Utara</v>
          </cell>
        </row>
        <row r="2141">
          <cell r="B2141" t="str">
            <v>Nusa Tenggara</v>
          </cell>
          <cell r="C2141" t="str">
            <v>IDNusa Tenggara</v>
          </cell>
        </row>
        <row r="2142">
          <cell r="B2142" t="str">
            <v>Bali</v>
          </cell>
          <cell r="C2142" t="str">
            <v>IDBali</v>
          </cell>
        </row>
        <row r="2143">
          <cell r="B2143" t="str">
            <v>Nusa Tenggara Barat</v>
          </cell>
          <cell r="C2143" t="str">
            <v>IDNusa Tenggara Barat</v>
          </cell>
        </row>
        <row r="2144">
          <cell r="B2144" t="str">
            <v>Nusa Tenggara Timur</v>
          </cell>
          <cell r="C2144" t="str">
            <v>IDNusa Tenggara Timur</v>
          </cell>
        </row>
        <row r="2145">
          <cell r="B2145" t="str">
            <v>Papua</v>
          </cell>
          <cell r="C2145" t="str">
            <v>IDPapua</v>
          </cell>
        </row>
        <row r="2146">
          <cell r="B2146" t="str">
            <v>Papua</v>
          </cell>
          <cell r="C2146" t="str">
            <v>IDPapua</v>
          </cell>
        </row>
        <row r="2147">
          <cell r="B2147" t="str">
            <v>Papua Barat</v>
          </cell>
          <cell r="C2147" t="str">
            <v>IDPapua Barat</v>
          </cell>
        </row>
        <row r="2148">
          <cell r="B2148" t="str">
            <v>Sulawesi</v>
          </cell>
          <cell r="C2148" t="str">
            <v>IDSulawesi</v>
          </cell>
        </row>
        <row r="2149">
          <cell r="B2149" t="str">
            <v>Gorontalo</v>
          </cell>
          <cell r="C2149" t="str">
            <v>IDGorontalo</v>
          </cell>
        </row>
        <row r="2150">
          <cell r="B2150" t="str">
            <v>Sulawesi Utara</v>
          </cell>
          <cell r="C2150" t="str">
            <v>IDSulawesi Utara</v>
          </cell>
        </row>
        <row r="2151">
          <cell r="B2151" t="str">
            <v>Sulawesi Tenggara</v>
          </cell>
          <cell r="C2151" t="str">
            <v>IDSulawesi Tenggara</v>
          </cell>
        </row>
        <row r="2152">
          <cell r="B2152" t="str">
            <v>Sulawesi Selatan</v>
          </cell>
          <cell r="C2152" t="str">
            <v>IDSulawesi Selatan</v>
          </cell>
        </row>
        <row r="2153">
          <cell r="B2153" t="str">
            <v>Sulawesi Barat</v>
          </cell>
          <cell r="C2153" t="str">
            <v>IDSulawesi Barat</v>
          </cell>
        </row>
        <row r="2154">
          <cell r="B2154" t="str">
            <v>Sulawesi Tengah</v>
          </cell>
          <cell r="C2154" t="str">
            <v>IDSulawesi Tengah</v>
          </cell>
        </row>
        <row r="2155">
          <cell r="B2155" t="str">
            <v>Sumatera</v>
          </cell>
          <cell r="C2155" t="str">
            <v>IDSumatera</v>
          </cell>
        </row>
        <row r="2156">
          <cell r="B2156" t="str">
            <v>Aceh</v>
          </cell>
          <cell r="C2156" t="str">
            <v>IDAceh</v>
          </cell>
        </row>
        <row r="2157">
          <cell r="B2157" t="str">
            <v>Kepulauan Bangka Belitung</v>
          </cell>
          <cell r="C2157" t="str">
            <v>IDKepulauan Bangka Belitung</v>
          </cell>
        </row>
        <row r="2158">
          <cell r="B2158" t="str">
            <v>Bengkulu</v>
          </cell>
          <cell r="C2158" t="str">
            <v>IDBengkulu</v>
          </cell>
        </row>
        <row r="2159">
          <cell r="B2159" t="str">
            <v>Jambi</v>
          </cell>
          <cell r="C2159" t="str">
            <v>IDJambi</v>
          </cell>
        </row>
        <row r="2160">
          <cell r="B2160" t="str">
            <v>Kepulauan Riau</v>
          </cell>
          <cell r="C2160" t="str">
            <v>IDKepulauan Riau</v>
          </cell>
        </row>
        <row r="2161">
          <cell r="B2161" t="str">
            <v>Lampung</v>
          </cell>
          <cell r="C2161" t="str">
            <v>IDLampung</v>
          </cell>
        </row>
        <row r="2162">
          <cell r="B2162" t="str">
            <v>Riau</v>
          </cell>
          <cell r="C2162" t="str">
            <v>IDRiau</v>
          </cell>
        </row>
        <row r="2163">
          <cell r="B2163" t="str">
            <v>Sumatera Barat</v>
          </cell>
          <cell r="C2163" t="str">
            <v>IDSumatera Barat</v>
          </cell>
        </row>
        <row r="2164">
          <cell r="B2164" t="str">
            <v>Sumatera Selatan</v>
          </cell>
          <cell r="C2164" t="str">
            <v>IDSumatera Selatan</v>
          </cell>
        </row>
        <row r="2165">
          <cell r="B2165" t="str">
            <v>Sumatera Utara</v>
          </cell>
          <cell r="C2165" t="str">
            <v>IDSumatera Utara</v>
          </cell>
        </row>
        <row r="2166">
          <cell r="B2166" t="str">
            <v>Connaught</v>
          </cell>
          <cell r="C2166" t="str">
            <v>IEConnaught</v>
          </cell>
        </row>
        <row r="2167">
          <cell r="B2167" t="str">
            <v>Connacht</v>
          </cell>
          <cell r="C2167" t="str">
            <v>IEConnacht</v>
          </cell>
        </row>
        <row r="2168">
          <cell r="B2168" t="str">
            <v>Galway</v>
          </cell>
          <cell r="C2168" t="str">
            <v>IEGalway</v>
          </cell>
        </row>
        <row r="2169">
          <cell r="B2169" t="str">
            <v>Gaillimh</v>
          </cell>
          <cell r="C2169" t="str">
            <v>IEGaillimh</v>
          </cell>
        </row>
        <row r="2170">
          <cell r="B2170" t="str">
            <v>Leitrim</v>
          </cell>
          <cell r="C2170" t="str">
            <v>IELeitrim</v>
          </cell>
        </row>
        <row r="2171">
          <cell r="B2171" t="str">
            <v>Liatroim</v>
          </cell>
          <cell r="C2171" t="str">
            <v>IELiatroim</v>
          </cell>
        </row>
        <row r="2172">
          <cell r="B2172" t="str">
            <v>Mayo</v>
          </cell>
          <cell r="C2172" t="str">
            <v>IEMayo</v>
          </cell>
        </row>
        <row r="2173">
          <cell r="B2173" t="str">
            <v>Maigh Eo</v>
          </cell>
          <cell r="C2173" t="str">
            <v>IEMaigh Eo</v>
          </cell>
        </row>
        <row r="2174">
          <cell r="B2174" t="str">
            <v>Roscommon</v>
          </cell>
          <cell r="C2174" t="str">
            <v>IERoscommon</v>
          </cell>
        </row>
        <row r="2175">
          <cell r="B2175" t="str">
            <v>Ros Comáin</v>
          </cell>
          <cell r="C2175" t="str">
            <v>IERos Comáin</v>
          </cell>
        </row>
        <row r="2176">
          <cell r="B2176" t="str">
            <v>Sligo</v>
          </cell>
          <cell r="C2176" t="str">
            <v>IESligo</v>
          </cell>
        </row>
        <row r="2177">
          <cell r="B2177" t="str">
            <v>Sligeach</v>
          </cell>
          <cell r="C2177" t="str">
            <v>IESligeach</v>
          </cell>
        </row>
        <row r="2178">
          <cell r="B2178" t="str">
            <v>Leinster</v>
          </cell>
          <cell r="C2178" t="str">
            <v>IELeinster</v>
          </cell>
        </row>
        <row r="2179">
          <cell r="B2179" t="str">
            <v>Laighin</v>
          </cell>
          <cell r="C2179" t="str">
            <v>IELaighin</v>
          </cell>
        </row>
        <row r="2180">
          <cell r="B2180" t="str">
            <v>Carlow</v>
          </cell>
          <cell r="C2180" t="str">
            <v>IECarlow</v>
          </cell>
        </row>
        <row r="2181">
          <cell r="B2181" t="str">
            <v>Ceatharlach</v>
          </cell>
          <cell r="C2181" t="str">
            <v>IECeatharlach</v>
          </cell>
        </row>
        <row r="2182">
          <cell r="B2182" t="str">
            <v>Dublin</v>
          </cell>
          <cell r="C2182" t="str">
            <v>IEDublin</v>
          </cell>
        </row>
        <row r="2183">
          <cell r="B2183" t="str">
            <v>Baile Átha Cliath</v>
          </cell>
          <cell r="C2183" t="str">
            <v>IEBaile Átha Cliath</v>
          </cell>
        </row>
        <row r="2184">
          <cell r="B2184" t="str">
            <v>Kildare</v>
          </cell>
          <cell r="C2184" t="str">
            <v>IEKildare</v>
          </cell>
        </row>
        <row r="2185">
          <cell r="B2185" t="str">
            <v>Cill Dara</v>
          </cell>
          <cell r="C2185" t="str">
            <v>IECill Dara</v>
          </cell>
        </row>
        <row r="2186">
          <cell r="B2186" t="str">
            <v>Kilkenny</v>
          </cell>
          <cell r="C2186" t="str">
            <v>IEKilkenny</v>
          </cell>
        </row>
        <row r="2187">
          <cell r="B2187" t="str">
            <v>Cill Chainnigh</v>
          </cell>
          <cell r="C2187" t="str">
            <v>IECill Chainnigh</v>
          </cell>
        </row>
        <row r="2188">
          <cell r="B2188" t="str">
            <v>Longford</v>
          </cell>
          <cell r="C2188" t="str">
            <v>IELongford</v>
          </cell>
        </row>
        <row r="2189">
          <cell r="B2189" t="str">
            <v>An Longfort</v>
          </cell>
          <cell r="C2189" t="str">
            <v>IEAn Longfort</v>
          </cell>
        </row>
        <row r="2190">
          <cell r="B2190" t="str">
            <v>Louth</v>
          </cell>
          <cell r="C2190" t="str">
            <v>IELouth</v>
          </cell>
        </row>
        <row r="2191">
          <cell r="B2191" t="str">
            <v>Lú</v>
          </cell>
          <cell r="C2191" t="str">
            <v>IELú</v>
          </cell>
        </row>
        <row r="2192">
          <cell r="B2192" t="str">
            <v>Laois</v>
          </cell>
          <cell r="C2192" t="str">
            <v>IELaois</v>
          </cell>
        </row>
        <row r="2193">
          <cell r="B2193" t="str">
            <v>Laois</v>
          </cell>
          <cell r="C2193" t="str">
            <v>IELaois</v>
          </cell>
        </row>
        <row r="2194">
          <cell r="B2194" t="str">
            <v>Meath</v>
          </cell>
          <cell r="C2194" t="str">
            <v>IEMeath</v>
          </cell>
        </row>
        <row r="2195">
          <cell r="B2195" t="str">
            <v>An Mhí</v>
          </cell>
          <cell r="C2195" t="str">
            <v>IEAn Mhí</v>
          </cell>
        </row>
        <row r="2196">
          <cell r="B2196" t="str">
            <v>Offaly</v>
          </cell>
          <cell r="C2196" t="str">
            <v>IEOffaly</v>
          </cell>
        </row>
        <row r="2197">
          <cell r="B2197" t="str">
            <v>Uíbh Fhailí</v>
          </cell>
          <cell r="C2197" t="str">
            <v>IEUíbh Fhailí</v>
          </cell>
        </row>
        <row r="2198">
          <cell r="B2198" t="str">
            <v>Westmeath</v>
          </cell>
          <cell r="C2198" t="str">
            <v>IEWestmeath</v>
          </cell>
        </row>
        <row r="2199">
          <cell r="B2199" t="str">
            <v>An Iarmhí</v>
          </cell>
          <cell r="C2199" t="str">
            <v>IEAn Iarmhí</v>
          </cell>
        </row>
        <row r="2200">
          <cell r="B2200" t="str">
            <v>Wicklow</v>
          </cell>
          <cell r="C2200" t="str">
            <v>IEWicklow</v>
          </cell>
        </row>
        <row r="2201">
          <cell r="B2201" t="str">
            <v>Cill Mhantáin</v>
          </cell>
          <cell r="C2201" t="str">
            <v>IECill Mhantáin</v>
          </cell>
        </row>
        <row r="2202">
          <cell r="B2202" t="str">
            <v>Wexford</v>
          </cell>
          <cell r="C2202" t="str">
            <v>IEWexford</v>
          </cell>
        </row>
        <row r="2203">
          <cell r="B2203" t="str">
            <v>Loch Garman</v>
          </cell>
          <cell r="C2203" t="str">
            <v>IELoch Garman</v>
          </cell>
        </row>
        <row r="2204">
          <cell r="B2204" t="str">
            <v>Munster</v>
          </cell>
          <cell r="C2204" t="str">
            <v>IEMunster</v>
          </cell>
        </row>
        <row r="2205">
          <cell r="B2205" t="str">
            <v>An Mhumhain</v>
          </cell>
          <cell r="C2205" t="str">
            <v>IEAn Mhumhain</v>
          </cell>
        </row>
        <row r="2206">
          <cell r="B2206" t="str">
            <v>Clare</v>
          </cell>
          <cell r="C2206" t="str">
            <v>IEClare</v>
          </cell>
        </row>
        <row r="2207">
          <cell r="B2207" t="str">
            <v>An Clár</v>
          </cell>
          <cell r="C2207" t="str">
            <v>IEAn Clár</v>
          </cell>
        </row>
        <row r="2208">
          <cell r="B2208" t="str">
            <v>Cork</v>
          </cell>
          <cell r="C2208" t="str">
            <v>IECork</v>
          </cell>
        </row>
        <row r="2209">
          <cell r="B2209" t="str">
            <v>Corcaigh</v>
          </cell>
          <cell r="C2209" t="str">
            <v>IECorcaigh</v>
          </cell>
        </row>
        <row r="2210">
          <cell r="B2210" t="str">
            <v>Kerry</v>
          </cell>
          <cell r="C2210" t="str">
            <v>IEKerry</v>
          </cell>
        </row>
        <row r="2211">
          <cell r="B2211" t="str">
            <v>Ciarraí</v>
          </cell>
          <cell r="C2211" t="str">
            <v>IECiarraí</v>
          </cell>
        </row>
        <row r="2212">
          <cell r="B2212" t="str">
            <v>Limerick</v>
          </cell>
          <cell r="C2212" t="str">
            <v>IELimerick</v>
          </cell>
        </row>
        <row r="2213">
          <cell r="B2213" t="str">
            <v>Luimneach</v>
          </cell>
          <cell r="C2213" t="str">
            <v>IELuimneach</v>
          </cell>
        </row>
        <row r="2214">
          <cell r="B2214" t="str">
            <v>Tipperary</v>
          </cell>
          <cell r="C2214" t="str">
            <v>IETipperary</v>
          </cell>
        </row>
        <row r="2215">
          <cell r="B2215" t="str">
            <v>Tiobraid Árann</v>
          </cell>
          <cell r="C2215" t="str">
            <v>IETiobraid Árann</v>
          </cell>
        </row>
        <row r="2216">
          <cell r="B2216" t="str">
            <v>Waterford</v>
          </cell>
          <cell r="C2216" t="str">
            <v>IEWaterford</v>
          </cell>
        </row>
        <row r="2217">
          <cell r="B2217" t="str">
            <v>Port Láirge</v>
          </cell>
          <cell r="C2217" t="str">
            <v>IEPort Láirge</v>
          </cell>
        </row>
        <row r="2218">
          <cell r="B2218" t="str">
            <v>Ulster</v>
          </cell>
          <cell r="C2218" t="str">
            <v>IEUlster</v>
          </cell>
        </row>
        <row r="2219">
          <cell r="B2219" t="str">
            <v>Ulaidh</v>
          </cell>
          <cell r="C2219" t="str">
            <v>IEUlaidh</v>
          </cell>
        </row>
        <row r="2220">
          <cell r="B2220" t="str">
            <v>Cavan</v>
          </cell>
          <cell r="C2220" t="str">
            <v>IECavan</v>
          </cell>
        </row>
        <row r="2221">
          <cell r="B2221" t="str">
            <v>An Cabhán</v>
          </cell>
          <cell r="C2221" t="str">
            <v>IEAn Cabhán</v>
          </cell>
        </row>
        <row r="2222">
          <cell r="B2222" t="str">
            <v>Donegal</v>
          </cell>
          <cell r="C2222" t="str">
            <v>IEDonegal</v>
          </cell>
        </row>
        <row r="2223">
          <cell r="B2223" t="str">
            <v>Dún na nGall</v>
          </cell>
          <cell r="C2223" t="str">
            <v>IEDún na nGall</v>
          </cell>
        </row>
        <row r="2224">
          <cell r="B2224" t="str">
            <v>Monaghan</v>
          </cell>
          <cell r="C2224" t="str">
            <v>IEMonaghan</v>
          </cell>
        </row>
        <row r="2225">
          <cell r="B2225" t="str">
            <v>Muineachán</v>
          </cell>
          <cell r="C2225" t="str">
            <v>IEMuineachán</v>
          </cell>
        </row>
        <row r="2226">
          <cell r="B2226" t="str">
            <v>Al Janūbī</v>
          </cell>
          <cell r="C2226" t="str">
            <v>ILAl Janūbī</v>
          </cell>
        </row>
        <row r="2227">
          <cell r="B2227" t="str">
            <v>HaDarom</v>
          </cell>
          <cell r="C2227" t="str">
            <v>ILHaDarom</v>
          </cell>
        </row>
        <row r="2228">
          <cell r="B2228" t="str">
            <v>Ḩayfā</v>
          </cell>
          <cell r="C2228" t="str">
            <v>ILḨayfā</v>
          </cell>
        </row>
        <row r="2229">
          <cell r="B2229" t="str">
            <v>H̱efa</v>
          </cell>
          <cell r="C2229" t="str">
            <v>ILH̱efa</v>
          </cell>
        </row>
        <row r="2230">
          <cell r="B2230" t="str">
            <v>Al Quds</v>
          </cell>
          <cell r="C2230" t="str">
            <v>ILAl Quds</v>
          </cell>
        </row>
        <row r="2231">
          <cell r="B2231" t="str">
            <v>Yerushalayim</v>
          </cell>
          <cell r="C2231" t="str">
            <v>ILYerushalayim</v>
          </cell>
        </row>
        <row r="2232">
          <cell r="B2232" t="str">
            <v>Al Awsaţ</v>
          </cell>
          <cell r="C2232" t="str">
            <v>ILAl Awsaţ</v>
          </cell>
        </row>
        <row r="2233">
          <cell r="B2233" t="str">
            <v>HaMerkaz</v>
          </cell>
          <cell r="C2233" t="str">
            <v>ILHaMerkaz</v>
          </cell>
        </row>
        <row r="2234">
          <cell r="B2234" t="str">
            <v>Tall Abīb</v>
          </cell>
          <cell r="C2234" t="str">
            <v>ILTall Abīb</v>
          </cell>
        </row>
        <row r="2235">
          <cell r="B2235" t="str">
            <v>Tel Aviv</v>
          </cell>
          <cell r="C2235" t="str">
            <v>ILTel Aviv</v>
          </cell>
        </row>
        <row r="2236">
          <cell r="B2236" t="str">
            <v>Ash Shamālī</v>
          </cell>
          <cell r="C2236" t="str">
            <v>ILAsh Shamālī</v>
          </cell>
        </row>
        <row r="2237">
          <cell r="B2237" t="str">
            <v>HaTsafon</v>
          </cell>
          <cell r="C2237" t="str">
            <v>ILHaTsafon</v>
          </cell>
        </row>
        <row r="2238">
          <cell r="B2238" t="str">
            <v>Andaman and Nicobar Islands</v>
          </cell>
          <cell r="C2238" t="str">
            <v>INAndaman and Nicobar Islands</v>
          </cell>
        </row>
        <row r="2239">
          <cell r="B2239" t="str">
            <v>Chandīgarh</v>
          </cell>
          <cell r="C2239" t="str">
            <v>INChandīgarh</v>
          </cell>
        </row>
        <row r="2240">
          <cell r="B2240" t="str">
            <v>Dādra and Nagar Haveli and Damān and Diu</v>
          </cell>
          <cell r="C2240" t="str">
            <v>INDādra and Nagar Haveli and Damān and Diu</v>
          </cell>
        </row>
        <row r="2241">
          <cell r="B2241" t="str">
            <v>Delhi</v>
          </cell>
          <cell r="C2241" t="str">
            <v>INDelhi</v>
          </cell>
        </row>
        <row r="2242">
          <cell r="B2242" t="str">
            <v>Jammu and Kashmīr</v>
          </cell>
          <cell r="C2242" t="str">
            <v>INJammu and Kashmīr</v>
          </cell>
        </row>
        <row r="2243">
          <cell r="B2243" t="str">
            <v>Ladākh</v>
          </cell>
          <cell r="C2243" t="str">
            <v>INLadākh</v>
          </cell>
        </row>
        <row r="2244">
          <cell r="B2244" t="str">
            <v>Lakshadweep</v>
          </cell>
          <cell r="C2244" t="str">
            <v>INLakshadweep</v>
          </cell>
        </row>
        <row r="2245">
          <cell r="B2245" t="str">
            <v>Puducherry</v>
          </cell>
          <cell r="C2245" t="str">
            <v>INPuducherry</v>
          </cell>
        </row>
        <row r="2246">
          <cell r="B2246" t="str">
            <v>Andhra Pradesh</v>
          </cell>
          <cell r="C2246" t="str">
            <v>INAndhra Pradesh</v>
          </cell>
        </row>
        <row r="2247">
          <cell r="B2247" t="str">
            <v>Arunāchal Pradesh</v>
          </cell>
          <cell r="C2247" t="str">
            <v>INArunāchal Pradesh</v>
          </cell>
        </row>
        <row r="2248">
          <cell r="B2248" t="str">
            <v>Assam</v>
          </cell>
          <cell r="C2248" t="str">
            <v>INAssam</v>
          </cell>
        </row>
        <row r="2249">
          <cell r="B2249" t="str">
            <v>Bihār</v>
          </cell>
          <cell r="C2249" t="str">
            <v>INBihār</v>
          </cell>
        </row>
        <row r="2250">
          <cell r="B2250" t="str">
            <v>Chhattīsgarh</v>
          </cell>
          <cell r="C2250" t="str">
            <v>INChhattīsgarh</v>
          </cell>
        </row>
        <row r="2251">
          <cell r="B2251" t="str">
            <v>Goa</v>
          </cell>
          <cell r="C2251" t="str">
            <v>INGoa</v>
          </cell>
        </row>
        <row r="2252">
          <cell r="B2252" t="str">
            <v>Gujarāt</v>
          </cell>
          <cell r="C2252" t="str">
            <v>INGujarāt</v>
          </cell>
        </row>
        <row r="2253">
          <cell r="B2253" t="str">
            <v>Himāchal Pradesh</v>
          </cell>
          <cell r="C2253" t="str">
            <v>INHimāchal Pradesh</v>
          </cell>
        </row>
        <row r="2254">
          <cell r="B2254" t="str">
            <v>Haryāna</v>
          </cell>
          <cell r="C2254" t="str">
            <v>INHaryāna</v>
          </cell>
        </row>
        <row r="2255">
          <cell r="B2255" t="str">
            <v>Jhārkhand</v>
          </cell>
          <cell r="C2255" t="str">
            <v>INJhārkhand</v>
          </cell>
        </row>
        <row r="2256">
          <cell r="B2256" t="str">
            <v>Karnātaka</v>
          </cell>
          <cell r="C2256" t="str">
            <v>INKarnātaka</v>
          </cell>
        </row>
        <row r="2257">
          <cell r="B2257" t="str">
            <v>Kerala</v>
          </cell>
          <cell r="C2257" t="str">
            <v>INKerala</v>
          </cell>
        </row>
        <row r="2258">
          <cell r="B2258" t="str">
            <v>Mahārāshtra</v>
          </cell>
          <cell r="C2258" t="str">
            <v>INMahārāshtra</v>
          </cell>
        </row>
        <row r="2259">
          <cell r="B2259" t="str">
            <v>Meghālaya</v>
          </cell>
          <cell r="C2259" t="str">
            <v>INMeghālaya</v>
          </cell>
        </row>
        <row r="2260">
          <cell r="B2260" t="str">
            <v>Manipur</v>
          </cell>
          <cell r="C2260" t="str">
            <v>INManipur</v>
          </cell>
        </row>
        <row r="2261">
          <cell r="B2261" t="str">
            <v>Madhya Pradesh</v>
          </cell>
          <cell r="C2261" t="str">
            <v>INMadhya Pradesh</v>
          </cell>
        </row>
        <row r="2262">
          <cell r="B2262" t="str">
            <v>Mizoram</v>
          </cell>
          <cell r="C2262" t="str">
            <v>INMizoram</v>
          </cell>
        </row>
        <row r="2263">
          <cell r="B2263" t="str">
            <v>Nāgāland</v>
          </cell>
          <cell r="C2263" t="str">
            <v>INNāgāland</v>
          </cell>
        </row>
        <row r="2264">
          <cell r="B2264" t="str">
            <v>Odisha</v>
          </cell>
          <cell r="C2264" t="str">
            <v>INOdisha</v>
          </cell>
        </row>
        <row r="2265">
          <cell r="B2265" t="str">
            <v>Punjab</v>
          </cell>
          <cell r="C2265" t="str">
            <v>INPunjab</v>
          </cell>
        </row>
        <row r="2266">
          <cell r="B2266" t="str">
            <v>Rājasthān</v>
          </cell>
          <cell r="C2266" t="str">
            <v>INRājasthān</v>
          </cell>
        </row>
        <row r="2267">
          <cell r="B2267" t="str">
            <v>Sikkim</v>
          </cell>
          <cell r="C2267" t="str">
            <v>INSikkim</v>
          </cell>
        </row>
        <row r="2268">
          <cell r="B2268" t="str">
            <v>Telangāna</v>
          </cell>
          <cell r="C2268" t="str">
            <v>INTelangāna</v>
          </cell>
        </row>
        <row r="2269">
          <cell r="B2269" t="str">
            <v>Tamil Nādu</v>
          </cell>
          <cell r="C2269" t="str">
            <v>INTamil Nādu</v>
          </cell>
        </row>
        <row r="2270">
          <cell r="B2270" t="str">
            <v>Tripura</v>
          </cell>
          <cell r="C2270" t="str">
            <v>INTripura</v>
          </cell>
        </row>
        <row r="2271">
          <cell r="B2271" t="str">
            <v>Uttar Pradesh</v>
          </cell>
          <cell r="C2271" t="str">
            <v>INUttar Pradesh</v>
          </cell>
        </row>
        <row r="2272">
          <cell r="B2272" t="str">
            <v>Uttarākhand</v>
          </cell>
          <cell r="C2272" t="str">
            <v>INUttarākhand</v>
          </cell>
        </row>
        <row r="2273">
          <cell r="B2273" t="str">
            <v>West Bengal</v>
          </cell>
          <cell r="C2273" t="str">
            <v>INWest Bengal</v>
          </cell>
        </row>
        <row r="2274">
          <cell r="B2274" t="str">
            <v>Al Anbār</v>
          </cell>
          <cell r="C2274" t="str">
            <v>IQAl Anbār</v>
          </cell>
        </row>
        <row r="2275">
          <cell r="B2275" t="str">
            <v>Arbīl</v>
          </cell>
          <cell r="C2275" t="str">
            <v>IQArbīl</v>
          </cell>
        </row>
        <row r="2276">
          <cell r="B2276" t="str">
            <v>Hewlêr</v>
          </cell>
          <cell r="C2276" t="str">
            <v>IQHewlêr</v>
          </cell>
        </row>
        <row r="2277">
          <cell r="B2277" t="str">
            <v>Al Başrah</v>
          </cell>
          <cell r="C2277" t="str">
            <v>IQAl Başrah</v>
          </cell>
        </row>
        <row r="2278">
          <cell r="B2278" t="str">
            <v>Bābil</v>
          </cell>
          <cell r="C2278" t="str">
            <v>IQBābil</v>
          </cell>
        </row>
        <row r="2279">
          <cell r="B2279" t="str">
            <v>Baghdād</v>
          </cell>
          <cell r="C2279" t="str">
            <v>IQBaghdād</v>
          </cell>
        </row>
        <row r="2280">
          <cell r="B2280" t="str">
            <v>Dahūk</v>
          </cell>
          <cell r="C2280" t="str">
            <v>IQDahūk</v>
          </cell>
        </row>
        <row r="2281">
          <cell r="B2281" t="str">
            <v>Dihok</v>
          </cell>
          <cell r="C2281" t="str">
            <v>IQDihok</v>
          </cell>
        </row>
        <row r="2282">
          <cell r="B2282" t="str">
            <v>Diyālá</v>
          </cell>
          <cell r="C2282" t="str">
            <v>IQDiyālá</v>
          </cell>
        </row>
        <row r="2283">
          <cell r="B2283" t="str">
            <v>Dhī Qār</v>
          </cell>
          <cell r="C2283" t="str">
            <v>IQDhī Qār</v>
          </cell>
        </row>
        <row r="2284">
          <cell r="B2284" t="str">
            <v>Karbalā’</v>
          </cell>
          <cell r="C2284" t="str">
            <v>IQKarbalā’</v>
          </cell>
        </row>
        <row r="2285">
          <cell r="B2285" t="str">
            <v>Kirkūk</v>
          </cell>
          <cell r="C2285" t="str">
            <v>IQKirkūk</v>
          </cell>
        </row>
        <row r="2286">
          <cell r="B2286" t="str">
            <v>Maysān</v>
          </cell>
          <cell r="C2286" t="str">
            <v>IQMaysān</v>
          </cell>
        </row>
        <row r="2287">
          <cell r="B2287" t="str">
            <v>Al Muthanná</v>
          </cell>
          <cell r="C2287" t="str">
            <v>IQAl Muthanná</v>
          </cell>
        </row>
        <row r="2288">
          <cell r="B2288" t="str">
            <v>An Najaf</v>
          </cell>
          <cell r="C2288" t="str">
            <v>IQAn Najaf</v>
          </cell>
        </row>
        <row r="2289">
          <cell r="B2289" t="str">
            <v>Nīnawá</v>
          </cell>
          <cell r="C2289" t="str">
            <v>IQNīnawá</v>
          </cell>
        </row>
        <row r="2290">
          <cell r="B2290" t="str">
            <v>Al Qādisīyah</v>
          </cell>
          <cell r="C2290" t="str">
            <v>IQAl Qādisīyah</v>
          </cell>
        </row>
        <row r="2291">
          <cell r="B2291" t="str">
            <v>Şalāḩ ad Dīn</v>
          </cell>
          <cell r="C2291" t="str">
            <v>IQŞalāḩ ad Dīn</v>
          </cell>
        </row>
        <row r="2292">
          <cell r="B2292" t="str">
            <v>As Sulaymānīyah</v>
          </cell>
          <cell r="C2292" t="str">
            <v>IQAs Sulaymānīyah</v>
          </cell>
        </row>
        <row r="2293">
          <cell r="B2293" t="str">
            <v>Slêmanî</v>
          </cell>
          <cell r="C2293" t="str">
            <v>IQSlêmanî</v>
          </cell>
        </row>
        <row r="2294">
          <cell r="B2294" t="str">
            <v>Wāsiţ</v>
          </cell>
          <cell r="C2294" t="str">
            <v>IQWāsiţ</v>
          </cell>
        </row>
        <row r="2295">
          <cell r="B2295" t="str">
            <v>Āz̄ārbāyjān-e Shārqī</v>
          </cell>
          <cell r="C2295" t="str">
            <v>IRĀz̄ārbāyjān-e Shārqī</v>
          </cell>
        </row>
        <row r="2296">
          <cell r="B2296" t="str">
            <v>Āz̄ārbāyjān-e Ghārbī</v>
          </cell>
          <cell r="C2296" t="str">
            <v>IRĀz̄ārbāyjān-e Ghārbī</v>
          </cell>
        </row>
        <row r="2297">
          <cell r="B2297" t="str">
            <v>Ardabīl</v>
          </cell>
          <cell r="C2297" t="str">
            <v>IRArdabīl</v>
          </cell>
        </row>
        <row r="2298">
          <cell r="B2298" t="str">
            <v>Eşfahān</v>
          </cell>
          <cell r="C2298" t="str">
            <v>IREşfahān</v>
          </cell>
        </row>
        <row r="2299">
          <cell r="B2299" t="str">
            <v>Īlām</v>
          </cell>
          <cell r="C2299" t="str">
            <v>IRĪlām</v>
          </cell>
        </row>
        <row r="2300">
          <cell r="B2300" t="str">
            <v>Būshehr</v>
          </cell>
          <cell r="C2300" t="str">
            <v>IRBūshehr</v>
          </cell>
        </row>
        <row r="2301">
          <cell r="B2301" t="str">
            <v>Tehrān</v>
          </cell>
          <cell r="C2301" t="str">
            <v>IRTehrān</v>
          </cell>
        </row>
        <row r="2302">
          <cell r="B2302" t="str">
            <v>Chahār Maḩāl va Bakhtīārī</v>
          </cell>
          <cell r="C2302" t="str">
            <v>IRChahār Maḩāl va Bakhtīārī</v>
          </cell>
        </row>
        <row r="2303">
          <cell r="B2303" t="str">
            <v>Khūzestān</v>
          </cell>
          <cell r="C2303" t="str">
            <v>IRKhūzestān</v>
          </cell>
        </row>
        <row r="2304">
          <cell r="B2304" t="str">
            <v>Zanjān</v>
          </cell>
          <cell r="C2304" t="str">
            <v>IRZanjān</v>
          </cell>
        </row>
        <row r="2305">
          <cell r="B2305" t="str">
            <v>Semnān</v>
          </cell>
          <cell r="C2305" t="str">
            <v>IRSemnān</v>
          </cell>
        </row>
        <row r="2306">
          <cell r="B2306" t="str">
            <v>Sīstān va Balūchestān</v>
          </cell>
          <cell r="C2306" t="str">
            <v>IRSīstān va Balūchestān</v>
          </cell>
        </row>
        <row r="2307">
          <cell r="B2307" t="str">
            <v>Fārs</v>
          </cell>
          <cell r="C2307" t="str">
            <v>IRFārs</v>
          </cell>
        </row>
        <row r="2308">
          <cell r="B2308" t="str">
            <v>Kermān</v>
          </cell>
          <cell r="C2308" t="str">
            <v>IRKermān</v>
          </cell>
        </row>
        <row r="2309">
          <cell r="B2309" t="str">
            <v>Kordestān</v>
          </cell>
          <cell r="C2309" t="str">
            <v>IRKordestān</v>
          </cell>
        </row>
        <row r="2310">
          <cell r="B2310" t="str">
            <v>Kermānshāh</v>
          </cell>
          <cell r="C2310" t="str">
            <v>IRKermānshāh</v>
          </cell>
        </row>
        <row r="2311">
          <cell r="B2311" t="str">
            <v>Kohgīlūyeh va Bowyer Aḩmad</v>
          </cell>
          <cell r="C2311" t="str">
            <v>IRKohgīlūyeh va Bowyer Aḩmad</v>
          </cell>
        </row>
        <row r="2312">
          <cell r="B2312" t="str">
            <v>Gīlān</v>
          </cell>
          <cell r="C2312" t="str">
            <v>IRGīlān</v>
          </cell>
        </row>
        <row r="2313">
          <cell r="B2313" t="str">
            <v>Lorestān</v>
          </cell>
          <cell r="C2313" t="str">
            <v>IRLorestān</v>
          </cell>
        </row>
        <row r="2314">
          <cell r="B2314" t="str">
            <v>Māzandarān</v>
          </cell>
          <cell r="C2314" t="str">
            <v>IRMāzandarān</v>
          </cell>
        </row>
        <row r="2315">
          <cell r="B2315" t="str">
            <v>Markazī</v>
          </cell>
          <cell r="C2315" t="str">
            <v>IRMarkazī</v>
          </cell>
        </row>
        <row r="2316">
          <cell r="B2316" t="str">
            <v>Hormozgān</v>
          </cell>
          <cell r="C2316" t="str">
            <v>IRHormozgān</v>
          </cell>
        </row>
        <row r="2317">
          <cell r="B2317" t="str">
            <v>Hamadān</v>
          </cell>
          <cell r="C2317" t="str">
            <v>IRHamadān</v>
          </cell>
        </row>
        <row r="2318">
          <cell r="B2318" t="str">
            <v>Yazd</v>
          </cell>
          <cell r="C2318" t="str">
            <v>IRYazd</v>
          </cell>
        </row>
        <row r="2319">
          <cell r="B2319" t="str">
            <v>Qom</v>
          </cell>
          <cell r="C2319" t="str">
            <v>IRQom</v>
          </cell>
        </row>
        <row r="2320">
          <cell r="B2320" t="str">
            <v>Golestān</v>
          </cell>
          <cell r="C2320" t="str">
            <v>IRGolestān</v>
          </cell>
        </row>
        <row r="2321">
          <cell r="B2321" t="str">
            <v>Qazvīn</v>
          </cell>
          <cell r="C2321" t="str">
            <v>IRQazvīn</v>
          </cell>
        </row>
        <row r="2322">
          <cell r="B2322" t="str">
            <v>Khorāsān-e Jonūbī</v>
          </cell>
          <cell r="C2322" t="str">
            <v>IRKhorāsān-e Jonūbī</v>
          </cell>
        </row>
        <row r="2323">
          <cell r="B2323" t="str">
            <v>Khorāsān-e Raẕavī</v>
          </cell>
          <cell r="C2323" t="str">
            <v>IRKhorāsān-e Raẕavī</v>
          </cell>
        </row>
        <row r="2324">
          <cell r="B2324" t="str">
            <v>Khorāsān-e Shomālī</v>
          </cell>
          <cell r="C2324" t="str">
            <v>IRKhorāsān-e Shomālī</v>
          </cell>
        </row>
        <row r="2325">
          <cell r="B2325" t="str">
            <v>Alborz</v>
          </cell>
          <cell r="C2325" t="str">
            <v>IRAlborz</v>
          </cell>
        </row>
        <row r="2326">
          <cell r="B2326" t="str">
            <v>Höfuðborgarsvæði</v>
          </cell>
          <cell r="C2326" t="str">
            <v>ISHöfuðborgarsvæði</v>
          </cell>
        </row>
        <row r="2327">
          <cell r="B2327" t="str">
            <v>Suðurnes</v>
          </cell>
          <cell r="C2327" t="str">
            <v>ISSuðurnes</v>
          </cell>
        </row>
        <row r="2328">
          <cell r="B2328" t="str">
            <v>Vesturland</v>
          </cell>
          <cell r="C2328" t="str">
            <v>ISVesturland</v>
          </cell>
        </row>
        <row r="2329">
          <cell r="B2329" t="str">
            <v>Vestfirðir</v>
          </cell>
          <cell r="C2329" t="str">
            <v>ISVestfirðir</v>
          </cell>
        </row>
        <row r="2330">
          <cell r="B2330" t="str">
            <v>Norðurland vestra</v>
          </cell>
          <cell r="C2330" t="str">
            <v>ISNorðurland vestra</v>
          </cell>
        </row>
        <row r="2331">
          <cell r="B2331" t="str">
            <v>Norðurland eystra</v>
          </cell>
          <cell r="C2331" t="str">
            <v>ISNorðurland eystra</v>
          </cell>
        </row>
        <row r="2332">
          <cell r="B2332" t="str">
            <v>Austurland</v>
          </cell>
          <cell r="C2332" t="str">
            <v>ISAusturland</v>
          </cell>
        </row>
        <row r="2333">
          <cell r="B2333" t="str">
            <v>Suðurland</v>
          </cell>
          <cell r="C2333" t="str">
            <v>ISSuðurland</v>
          </cell>
        </row>
        <row r="2334">
          <cell r="B2334" t="str">
            <v>Piemonte</v>
          </cell>
          <cell r="C2334" t="str">
            <v>ITPiemonte</v>
          </cell>
        </row>
        <row r="2335">
          <cell r="B2335" t="str">
            <v>Alessandria</v>
          </cell>
          <cell r="C2335" t="str">
            <v>ITAlessandria</v>
          </cell>
        </row>
        <row r="2336">
          <cell r="B2336" t="str">
            <v>Asti</v>
          </cell>
          <cell r="C2336" t="str">
            <v>ITAsti</v>
          </cell>
        </row>
        <row r="2337">
          <cell r="B2337" t="str">
            <v>Biella</v>
          </cell>
          <cell r="C2337" t="str">
            <v>ITBiella</v>
          </cell>
        </row>
        <row r="2338">
          <cell r="B2338" t="str">
            <v>Cuneo</v>
          </cell>
          <cell r="C2338" t="str">
            <v>ITCuneo</v>
          </cell>
        </row>
        <row r="2339">
          <cell r="B2339" t="str">
            <v>Novara</v>
          </cell>
          <cell r="C2339" t="str">
            <v>ITNovara</v>
          </cell>
        </row>
        <row r="2340">
          <cell r="B2340" t="str">
            <v>Verbano-Cusio-Ossola</v>
          </cell>
          <cell r="C2340" t="str">
            <v>ITVerbano-Cusio-Ossola</v>
          </cell>
        </row>
        <row r="2341">
          <cell r="B2341" t="str">
            <v>Vercelli</v>
          </cell>
          <cell r="C2341" t="str">
            <v>ITVercelli</v>
          </cell>
        </row>
        <row r="2342">
          <cell r="B2342" t="str">
            <v>Torino</v>
          </cell>
          <cell r="C2342" t="str">
            <v>ITTorino</v>
          </cell>
        </row>
        <row r="2343">
          <cell r="B2343" t="str">
            <v>Lombardia</v>
          </cell>
          <cell r="C2343" t="str">
            <v>ITLombardia</v>
          </cell>
        </row>
        <row r="2344">
          <cell r="B2344" t="str">
            <v>Bergamo</v>
          </cell>
          <cell r="C2344" t="str">
            <v>ITBergamo</v>
          </cell>
        </row>
        <row r="2345">
          <cell r="B2345" t="str">
            <v>Brescia</v>
          </cell>
          <cell r="C2345" t="str">
            <v>ITBrescia</v>
          </cell>
        </row>
        <row r="2346">
          <cell r="B2346" t="str">
            <v>Como</v>
          </cell>
          <cell r="C2346" t="str">
            <v>ITComo</v>
          </cell>
        </row>
        <row r="2347">
          <cell r="B2347" t="str">
            <v>Cremona</v>
          </cell>
          <cell r="C2347" t="str">
            <v>ITCremona</v>
          </cell>
        </row>
        <row r="2348">
          <cell r="B2348" t="str">
            <v>Lecco</v>
          </cell>
          <cell r="C2348" t="str">
            <v>ITLecco</v>
          </cell>
        </row>
        <row r="2349">
          <cell r="B2349" t="str">
            <v>Lodi</v>
          </cell>
          <cell r="C2349" t="str">
            <v>ITLodi</v>
          </cell>
        </row>
        <row r="2350">
          <cell r="B2350" t="str">
            <v>Monza e Brianza</v>
          </cell>
          <cell r="C2350" t="str">
            <v>ITMonza e Brianza</v>
          </cell>
        </row>
        <row r="2351">
          <cell r="B2351" t="str">
            <v>Mantova</v>
          </cell>
          <cell r="C2351" t="str">
            <v>ITMantova</v>
          </cell>
        </row>
        <row r="2352">
          <cell r="B2352" t="str">
            <v>Pavia</v>
          </cell>
          <cell r="C2352" t="str">
            <v>ITPavia</v>
          </cell>
        </row>
        <row r="2353">
          <cell r="B2353" t="str">
            <v>Sondrio</v>
          </cell>
          <cell r="C2353" t="str">
            <v>ITSondrio</v>
          </cell>
        </row>
        <row r="2354">
          <cell r="B2354" t="str">
            <v>Varese</v>
          </cell>
          <cell r="C2354" t="str">
            <v>ITVarese</v>
          </cell>
        </row>
        <row r="2355">
          <cell r="B2355" t="str">
            <v>Milano</v>
          </cell>
          <cell r="C2355" t="str">
            <v>ITMilano</v>
          </cell>
        </row>
        <row r="2356">
          <cell r="B2356" t="str">
            <v>Veneto</v>
          </cell>
          <cell r="C2356" t="str">
            <v>ITVeneto</v>
          </cell>
        </row>
        <row r="2357">
          <cell r="B2357" t="str">
            <v>Belluno</v>
          </cell>
          <cell r="C2357" t="str">
            <v>ITBelluno</v>
          </cell>
        </row>
        <row r="2358">
          <cell r="B2358" t="str">
            <v>Padova</v>
          </cell>
          <cell r="C2358" t="str">
            <v>ITPadova</v>
          </cell>
        </row>
        <row r="2359">
          <cell r="B2359" t="str">
            <v>Rovigo</v>
          </cell>
          <cell r="C2359" t="str">
            <v>ITRovigo</v>
          </cell>
        </row>
        <row r="2360">
          <cell r="B2360" t="str">
            <v>Treviso</v>
          </cell>
          <cell r="C2360" t="str">
            <v>ITTreviso</v>
          </cell>
        </row>
        <row r="2361">
          <cell r="B2361" t="str">
            <v>Vicenza</v>
          </cell>
          <cell r="C2361" t="str">
            <v>ITVicenza</v>
          </cell>
        </row>
        <row r="2362">
          <cell r="B2362" t="str">
            <v>Verona</v>
          </cell>
          <cell r="C2362" t="str">
            <v>ITVerona</v>
          </cell>
        </row>
        <row r="2363">
          <cell r="B2363" t="str">
            <v>Venezia</v>
          </cell>
          <cell r="C2363" t="str">
            <v>ITVenezia</v>
          </cell>
        </row>
        <row r="2364">
          <cell r="B2364" t="str">
            <v>Liguria</v>
          </cell>
          <cell r="C2364" t="str">
            <v>ITLiguria</v>
          </cell>
        </row>
        <row r="2365">
          <cell r="B2365" t="str">
            <v>Imperia</v>
          </cell>
          <cell r="C2365" t="str">
            <v>ITImperia</v>
          </cell>
        </row>
        <row r="2366">
          <cell r="B2366" t="str">
            <v>La Spezia</v>
          </cell>
          <cell r="C2366" t="str">
            <v>ITLa Spezia</v>
          </cell>
        </row>
        <row r="2367">
          <cell r="B2367" t="str">
            <v>Savona</v>
          </cell>
          <cell r="C2367" t="str">
            <v>ITSavona</v>
          </cell>
        </row>
        <row r="2368">
          <cell r="B2368" t="str">
            <v>Genova</v>
          </cell>
          <cell r="C2368" t="str">
            <v>ITGenova</v>
          </cell>
        </row>
        <row r="2369">
          <cell r="B2369" t="str">
            <v>Emilia-Romagna</v>
          </cell>
          <cell r="C2369" t="str">
            <v>ITEmilia-Romagna</v>
          </cell>
        </row>
        <row r="2370">
          <cell r="B2370" t="str">
            <v>Forlì-Cesena</v>
          </cell>
          <cell r="C2370" t="str">
            <v>ITForlì-Cesena</v>
          </cell>
        </row>
        <row r="2371">
          <cell r="B2371" t="str">
            <v>Ferrara</v>
          </cell>
          <cell r="C2371" t="str">
            <v>ITFerrara</v>
          </cell>
        </row>
        <row r="2372">
          <cell r="B2372" t="str">
            <v>Modena</v>
          </cell>
          <cell r="C2372" t="str">
            <v>ITModena</v>
          </cell>
        </row>
        <row r="2373">
          <cell r="B2373" t="str">
            <v>Piacenza</v>
          </cell>
          <cell r="C2373" t="str">
            <v>ITPiacenza</v>
          </cell>
        </row>
        <row r="2374">
          <cell r="B2374" t="str">
            <v>Parma</v>
          </cell>
          <cell r="C2374" t="str">
            <v>ITParma</v>
          </cell>
        </row>
        <row r="2375">
          <cell r="B2375" t="str">
            <v>Ravenna</v>
          </cell>
          <cell r="C2375" t="str">
            <v>ITRavenna</v>
          </cell>
        </row>
        <row r="2376">
          <cell r="B2376" t="str">
            <v>Reggio Emilia</v>
          </cell>
          <cell r="C2376" t="str">
            <v>ITReggio Emilia</v>
          </cell>
        </row>
        <row r="2377">
          <cell r="B2377" t="str">
            <v>Rimini</v>
          </cell>
          <cell r="C2377" t="str">
            <v>ITRimini</v>
          </cell>
        </row>
        <row r="2378">
          <cell r="B2378" t="str">
            <v>Bologna</v>
          </cell>
          <cell r="C2378" t="str">
            <v>ITBologna</v>
          </cell>
        </row>
        <row r="2379">
          <cell r="B2379" t="str">
            <v>Toscana</v>
          </cell>
          <cell r="C2379" t="str">
            <v>ITToscana</v>
          </cell>
        </row>
        <row r="2380">
          <cell r="B2380" t="str">
            <v>Arezzo</v>
          </cell>
          <cell r="C2380" t="str">
            <v>ITArezzo</v>
          </cell>
        </row>
        <row r="2381">
          <cell r="B2381" t="str">
            <v>Grosseto</v>
          </cell>
          <cell r="C2381" t="str">
            <v>ITGrosseto</v>
          </cell>
        </row>
        <row r="2382">
          <cell r="B2382" t="str">
            <v>Livorno</v>
          </cell>
          <cell r="C2382" t="str">
            <v>ITLivorno</v>
          </cell>
        </row>
        <row r="2383">
          <cell r="B2383" t="str">
            <v>Lucca</v>
          </cell>
          <cell r="C2383" t="str">
            <v>ITLucca</v>
          </cell>
        </row>
        <row r="2384">
          <cell r="B2384" t="str">
            <v>Massa-Carrara</v>
          </cell>
          <cell r="C2384" t="str">
            <v>ITMassa-Carrara</v>
          </cell>
        </row>
        <row r="2385">
          <cell r="B2385" t="str">
            <v>Pisa</v>
          </cell>
          <cell r="C2385" t="str">
            <v>ITPisa</v>
          </cell>
        </row>
        <row r="2386">
          <cell r="B2386" t="str">
            <v>Prato</v>
          </cell>
          <cell r="C2386" t="str">
            <v>ITPrato</v>
          </cell>
        </row>
        <row r="2387">
          <cell r="B2387" t="str">
            <v>Pistoia</v>
          </cell>
          <cell r="C2387" t="str">
            <v>ITPistoia</v>
          </cell>
        </row>
        <row r="2388">
          <cell r="B2388" t="str">
            <v>Siena</v>
          </cell>
          <cell r="C2388" t="str">
            <v>ITSiena</v>
          </cell>
        </row>
        <row r="2389">
          <cell r="B2389" t="str">
            <v>Firenze</v>
          </cell>
          <cell r="C2389" t="str">
            <v>ITFirenze</v>
          </cell>
        </row>
        <row r="2390">
          <cell r="B2390" t="str">
            <v>Umbria</v>
          </cell>
          <cell r="C2390" t="str">
            <v>ITUmbria</v>
          </cell>
        </row>
        <row r="2391">
          <cell r="B2391" t="str">
            <v>Perugia</v>
          </cell>
          <cell r="C2391" t="str">
            <v>ITPerugia</v>
          </cell>
        </row>
        <row r="2392">
          <cell r="B2392" t="str">
            <v>Terni</v>
          </cell>
          <cell r="C2392" t="str">
            <v>ITTerni</v>
          </cell>
        </row>
        <row r="2393">
          <cell r="B2393" t="str">
            <v>Marche</v>
          </cell>
          <cell r="C2393" t="str">
            <v>ITMarche</v>
          </cell>
        </row>
        <row r="2394">
          <cell r="B2394" t="str">
            <v>Ancona</v>
          </cell>
          <cell r="C2394" t="str">
            <v>ITAncona</v>
          </cell>
        </row>
        <row r="2395">
          <cell r="B2395" t="str">
            <v>Ascoli Piceno</v>
          </cell>
          <cell r="C2395" t="str">
            <v>ITAscoli Piceno</v>
          </cell>
        </row>
        <row r="2396">
          <cell r="B2396" t="str">
            <v>Fermo</v>
          </cell>
          <cell r="C2396" t="str">
            <v>ITFermo</v>
          </cell>
        </row>
        <row r="2397">
          <cell r="B2397" t="str">
            <v>Macerata</v>
          </cell>
          <cell r="C2397" t="str">
            <v>ITMacerata</v>
          </cell>
        </row>
        <row r="2398">
          <cell r="B2398" t="str">
            <v>Pesaro e Urbino</v>
          </cell>
          <cell r="C2398" t="str">
            <v>ITPesaro e Urbino</v>
          </cell>
        </row>
        <row r="2399">
          <cell r="B2399" t="str">
            <v>Lazio</v>
          </cell>
          <cell r="C2399" t="str">
            <v>ITLazio</v>
          </cell>
        </row>
        <row r="2400">
          <cell r="B2400" t="str">
            <v>Frosinone</v>
          </cell>
          <cell r="C2400" t="str">
            <v>ITFrosinone</v>
          </cell>
        </row>
        <row r="2401">
          <cell r="B2401" t="str">
            <v>Latina</v>
          </cell>
          <cell r="C2401" t="str">
            <v>ITLatina</v>
          </cell>
        </row>
        <row r="2402">
          <cell r="B2402" t="str">
            <v>Rieti</v>
          </cell>
          <cell r="C2402" t="str">
            <v>ITRieti</v>
          </cell>
        </row>
        <row r="2403">
          <cell r="B2403" t="str">
            <v>Viterbo</v>
          </cell>
          <cell r="C2403" t="str">
            <v>ITViterbo</v>
          </cell>
        </row>
        <row r="2404">
          <cell r="B2404" t="str">
            <v>Roma</v>
          </cell>
          <cell r="C2404" t="str">
            <v>ITRoma</v>
          </cell>
        </row>
        <row r="2405">
          <cell r="B2405" t="str">
            <v>Abruzzo</v>
          </cell>
          <cell r="C2405" t="str">
            <v>ITAbruzzo</v>
          </cell>
        </row>
        <row r="2406">
          <cell r="B2406" t="str">
            <v>L'Aquila</v>
          </cell>
          <cell r="C2406" t="str">
            <v>ITL'Aquila</v>
          </cell>
        </row>
        <row r="2407">
          <cell r="B2407" t="str">
            <v>Chieti</v>
          </cell>
          <cell r="C2407" t="str">
            <v>ITChieti</v>
          </cell>
        </row>
        <row r="2408">
          <cell r="B2408" t="str">
            <v>Pescara</v>
          </cell>
          <cell r="C2408" t="str">
            <v>ITPescara</v>
          </cell>
        </row>
        <row r="2409">
          <cell r="B2409" t="str">
            <v>Teramo</v>
          </cell>
          <cell r="C2409" t="str">
            <v>ITTeramo</v>
          </cell>
        </row>
        <row r="2410">
          <cell r="B2410" t="str">
            <v>Molise</v>
          </cell>
          <cell r="C2410" t="str">
            <v>ITMolise</v>
          </cell>
        </row>
        <row r="2411">
          <cell r="B2411" t="str">
            <v>Campobasso</v>
          </cell>
          <cell r="C2411" t="str">
            <v>ITCampobasso</v>
          </cell>
        </row>
        <row r="2412">
          <cell r="B2412" t="str">
            <v>Isernia</v>
          </cell>
          <cell r="C2412" t="str">
            <v>ITIsernia</v>
          </cell>
        </row>
        <row r="2413">
          <cell r="B2413" t="str">
            <v>Campania</v>
          </cell>
          <cell r="C2413" t="str">
            <v>ITCampania</v>
          </cell>
        </row>
        <row r="2414">
          <cell r="B2414" t="str">
            <v>Avellino</v>
          </cell>
          <cell r="C2414" t="str">
            <v>ITAvellino</v>
          </cell>
        </row>
        <row r="2415">
          <cell r="B2415" t="str">
            <v>Benevento</v>
          </cell>
          <cell r="C2415" t="str">
            <v>ITBenevento</v>
          </cell>
        </row>
        <row r="2416">
          <cell r="B2416" t="str">
            <v>Caserta</v>
          </cell>
          <cell r="C2416" t="str">
            <v>ITCaserta</v>
          </cell>
        </row>
        <row r="2417">
          <cell r="B2417" t="str">
            <v>Salerno</v>
          </cell>
          <cell r="C2417" t="str">
            <v>ITSalerno</v>
          </cell>
        </row>
        <row r="2418">
          <cell r="B2418" t="str">
            <v>Napoli</v>
          </cell>
          <cell r="C2418" t="str">
            <v>ITNapoli</v>
          </cell>
        </row>
        <row r="2419">
          <cell r="B2419" t="str">
            <v>Puglia</v>
          </cell>
          <cell r="C2419" t="str">
            <v>ITPuglia</v>
          </cell>
        </row>
        <row r="2420">
          <cell r="B2420" t="str">
            <v>Brindisi</v>
          </cell>
          <cell r="C2420" t="str">
            <v>ITBrindisi</v>
          </cell>
        </row>
        <row r="2421">
          <cell r="B2421" t="str">
            <v>Barletta-Andria-Trani</v>
          </cell>
          <cell r="C2421" t="str">
            <v>ITBarletta-Andria-Trani</v>
          </cell>
        </row>
        <row r="2422">
          <cell r="B2422" t="str">
            <v>Foggia</v>
          </cell>
          <cell r="C2422" t="str">
            <v>ITFoggia</v>
          </cell>
        </row>
        <row r="2423">
          <cell r="B2423" t="str">
            <v>Lecce</v>
          </cell>
          <cell r="C2423" t="str">
            <v>ITLecce</v>
          </cell>
        </row>
        <row r="2424">
          <cell r="B2424" t="str">
            <v>Taranto</v>
          </cell>
          <cell r="C2424" t="str">
            <v>ITTaranto</v>
          </cell>
        </row>
        <row r="2425">
          <cell r="B2425" t="str">
            <v>Bari</v>
          </cell>
          <cell r="C2425" t="str">
            <v>ITBari</v>
          </cell>
        </row>
        <row r="2426">
          <cell r="B2426" t="str">
            <v>Basilicata</v>
          </cell>
          <cell r="C2426" t="str">
            <v>ITBasilicata</v>
          </cell>
        </row>
        <row r="2427">
          <cell r="B2427" t="str">
            <v>Matera</v>
          </cell>
          <cell r="C2427" t="str">
            <v>ITMatera</v>
          </cell>
        </row>
        <row r="2428">
          <cell r="B2428" t="str">
            <v>Potenza</v>
          </cell>
          <cell r="C2428" t="str">
            <v>ITPotenza</v>
          </cell>
        </row>
        <row r="2429">
          <cell r="B2429" t="str">
            <v>Calabria</v>
          </cell>
          <cell r="C2429" t="str">
            <v>ITCalabria</v>
          </cell>
        </row>
        <row r="2430">
          <cell r="B2430" t="str">
            <v>Cosenza</v>
          </cell>
          <cell r="C2430" t="str">
            <v>ITCosenza</v>
          </cell>
        </row>
        <row r="2431">
          <cell r="B2431" t="str">
            <v>Catanzaro</v>
          </cell>
          <cell r="C2431" t="str">
            <v>ITCatanzaro</v>
          </cell>
        </row>
        <row r="2432">
          <cell r="B2432" t="str">
            <v>Crotone</v>
          </cell>
          <cell r="C2432" t="str">
            <v>ITCrotone</v>
          </cell>
        </row>
        <row r="2433">
          <cell r="B2433" t="str">
            <v>Vibo Valentia</v>
          </cell>
          <cell r="C2433" t="str">
            <v>ITVibo Valentia</v>
          </cell>
        </row>
        <row r="2434">
          <cell r="B2434" t="str">
            <v>Reggio Calabria</v>
          </cell>
          <cell r="C2434" t="str">
            <v>ITReggio Calabria</v>
          </cell>
        </row>
        <row r="2435">
          <cell r="B2435" t="str">
            <v>Val d'Aoste</v>
          </cell>
          <cell r="C2435" t="str">
            <v>ITVal d'Aoste</v>
          </cell>
        </row>
        <row r="2436">
          <cell r="B2436" t="str">
            <v>Valle d'Aosta</v>
          </cell>
          <cell r="C2436" t="str">
            <v>ITValle d'Aosta</v>
          </cell>
        </row>
        <row r="2437">
          <cell r="B2437" t="str">
            <v>Trentino-Südtirol</v>
          </cell>
          <cell r="C2437" t="str">
            <v>ITTrentino-Südtirol</v>
          </cell>
        </row>
        <row r="2438">
          <cell r="B2438" t="str">
            <v>Trentino-Alto Adige</v>
          </cell>
          <cell r="C2438" t="str">
            <v>ITTrentino-Alto Adige</v>
          </cell>
        </row>
        <row r="2439">
          <cell r="B2439" t="str">
            <v>Bozen</v>
          </cell>
          <cell r="C2439" t="str">
            <v>ITBozen</v>
          </cell>
        </row>
        <row r="2440">
          <cell r="B2440" t="str">
            <v>Bolzano</v>
          </cell>
          <cell r="C2440" t="str">
            <v>ITBolzano</v>
          </cell>
        </row>
        <row r="2441">
          <cell r="B2441" t="str">
            <v>Trento</v>
          </cell>
          <cell r="C2441" t="str">
            <v>ITTrento</v>
          </cell>
        </row>
        <row r="2442">
          <cell r="B2442" t="str">
            <v>Friuli Venezia Giulia</v>
          </cell>
          <cell r="C2442" t="str">
            <v>ITFriuli Venezia Giulia</v>
          </cell>
        </row>
        <row r="2443">
          <cell r="B2443" t="str">
            <v>Sicilia</v>
          </cell>
          <cell r="C2443" t="str">
            <v>ITSicilia</v>
          </cell>
        </row>
        <row r="2444">
          <cell r="B2444" t="str">
            <v>Agrigento</v>
          </cell>
          <cell r="C2444" t="str">
            <v>ITAgrigento</v>
          </cell>
        </row>
        <row r="2445">
          <cell r="B2445" t="str">
            <v>Caltanissetta</v>
          </cell>
          <cell r="C2445" t="str">
            <v>ITCaltanissetta</v>
          </cell>
        </row>
        <row r="2446">
          <cell r="B2446" t="str">
            <v>Enna</v>
          </cell>
          <cell r="C2446" t="str">
            <v>ITEnna</v>
          </cell>
        </row>
        <row r="2447">
          <cell r="B2447" t="str">
            <v>Ragusa</v>
          </cell>
          <cell r="C2447" t="str">
            <v>ITRagusa</v>
          </cell>
        </row>
        <row r="2448">
          <cell r="B2448" t="str">
            <v>Siracusa</v>
          </cell>
          <cell r="C2448" t="str">
            <v>ITSiracusa</v>
          </cell>
        </row>
        <row r="2449">
          <cell r="B2449" t="str">
            <v>Trapani</v>
          </cell>
          <cell r="C2449" t="str">
            <v>ITTrapani</v>
          </cell>
        </row>
        <row r="2450">
          <cell r="B2450" t="str">
            <v>Catania</v>
          </cell>
          <cell r="C2450" t="str">
            <v>ITCatania</v>
          </cell>
        </row>
        <row r="2451">
          <cell r="B2451" t="str">
            <v>Messina</v>
          </cell>
          <cell r="C2451" t="str">
            <v>ITMessina</v>
          </cell>
        </row>
        <row r="2452">
          <cell r="B2452" t="str">
            <v>Palermo</v>
          </cell>
          <cell r="C2452" t="str">
            <v>ITPalermo</v>
          </cell>
        </row>
        <row r="2453">
          <cell r="B2453" t="str">
            <v>Sardegna</v>
          </cell>
          <cell r="C2453" t="str">
            <v>ITSardegna</v>
          </cell>
        </row>
        <row r="2454">
          <cell r="B2454" t="str">
            <v>Nuoro</v>
          </cell>
          <cell r="C2454" t="str">
            <v>ITNuoro</v>
          </cell>
        </row>
        <row r="2455">
          <cell r="B2455" t="str">
            <v>Oristano</v>
          </cell>
          <cell r="C2455" t="str">
            <v>ITOristano</v>
          </cell>
        </row>
        <row r="2456">
          <cell r="B2456" t="str">
            <v>Sud Sardegna</v>
          </cell>
          <cell r="C2456" t="str">
            <v>ITSud Sardegna</v>
          </cell>
        </row>
        <row r="2457">
          <cell r="B2457" t="str">
            <v>Sassari</v>
          </cell>
          <cell r="C2457" t="str">
            <v>ITSassari</v>
          </cell>
        </row>
        <row r="2458">
          <cell r="B2458" t="str">
            <v>Cagliari</v>
          </cell>
          <cell r="C2458" t="str">
            <v>ITCagliari</v>
          </cell>
        </row>
        <row r="2459">
          <cell r="B2459" t="str">
            <v>Kingston</v>
          </cell>
          <cell r="C2459" t="str">
            <v>JMKingston</v>
          </cell>
        </row>
        <row r="2460">
          <cell r="B2460" t="str">
            <v>Saint Andrew</v>
          </cell>
          <cell r="C2460" t="str">
            <v>JMSaint Andrew</v>
          </cell>
        </row>
        <row r="2461">
          <cell r="B2461" t="str">
            <v>Saint Thomas</v>
          </cell>
          <cell r="C2461" t="str">
            <v>JMSaint Thomas</v>
          </cell>
        </row>
        <row r="2462">
          <cell r="B2462" t="str">
            <v>Portland</v>
          </cell>
          <cell r="C2462" t="str">
            <v>JMPortland</v>
          </cell>
        </row>
        <row r="2463">
          <cell r="B2463" t="str">
            <v>Saint Mary</v>
          </cell>
          <cell r="C2463" t="str">
            <v>JMSaint Mary</v>
          </cell>
        </row>
        <row r="2464">
          <cell r="B2464" t="str">
            <v>Saint Ann</v>
          </cell>
          <cell r="C2464" t="str">
            <v>JMSaint Ann</v>
          </cell>
        </row>
        <row r="2465">
          <cell r="B2465" t="str">
            <v>Trelawny</v>
          </cell>
          <cell r="C2465" t="str">
            <v>JMTrelawny</v>
          </cell>
        </row>
        <row r="2466">
          <cell r="B2466" t="str">
            <v>Saint James</v>
          </cell>
          <cell r="C2466" t="str">
            <v>JMSaint James</v>
          </cell>
        </row>
        <row r="2467">
          <cell r="B2467" t="str">
            <v>Hanover</v>
          </cell>
          <cell r="C2467" t="str">
            <v>JMHanover</v>
          </cell>
        </row>
        <row r="2468">
          <cell r="B2468" t="str">
            <v>Westmoreland</v>
          </cell>
          <cell r="C2468" t="str">
            <v>JMWestmoreland</v>
          </cell>
        </row>
        <row r="2469">
          <cell r="B2469" t="str">
            <v>Saint Elizabeth</v>
          </cell>
          <cell r="C2469" t="str">
            <v>JMSaint Elizabeth</v>
          </cell>
        </row>
        <row r="2470">
          <cell r="B2470" t="str">
            <v>Manchester</v>
          </cell>
          <cell r="C2470" t="str">
            <v>JMManchester</v>
          </cell>
        </row>
        <row r="2471">
          <cell r="B2471" t="str">
            <v>Clarendon</v>
          </cell>
          <cell r="C2471" t="str">
            <v>JMClarendon</v>
          </cell>
        </row>
        <row r="2472">
          <cell r="B2472" t="str">
            <v>Saint Catherine</v>
          </cell>
          <cell r="C2472" t="str">
            <v>JMSaint Catherine</v>
          </cell>
        </row>
        <row r="2473">
          <cell r="B2473" t="str">
            <v>‘Ajlūn</v>
          </cell>
          <cell r="C2473" t="str">
            <v>JO‘Ajlūn</v>
          </cell>
        </row>
        <row r="2474">
          <cell r="B2474" t="str">
            <v>Al ‘A̅şimah</v>
          </cell>
          <cell r="C2474" t="str">
            <v>JOAl ‘A̅şimah</v>
          </cell>
        </row>
        <row r="2475">
          <cell r="B2475" t="str">
            <v>Al ‘Aqabah</v>
          </cell>
          <cell r="C2475" t="str">
            <v>JOAl ‘Aqabah</v>
          </cell>
        </row>
        <row r="2476">
          <cell r="B2476" t="str">
            <v>Aţ Ţafīlah</v>
          </cell>
          <cell r="C2476" t="str">
            <v>JOAţ Ţafīlah</v>
          </cell>
        </row>
        <row r="2477">
          <cell r="B2477" t="str">
            <v>Az Zarqā’</v>
          </cell>
          <cell r="C2477" t="str">
            <v>JOAz Zarqā’</v>
          </cell>
        </row>
        <row r="2478">
          <cell r="B2478" t="str">
            <v>Al Balqā’</v>
          </cell>
          <cell r="C2478" t="str">
            <v>JOAl Balqā’</v>
          </cell>
        </row>
        <row r="2479">
          <cell r="B2479" t="str">
            <v>Irbid</v>
          </cell>
          <cell r="C2479" t="str">
            <v>JOIrbid</v>
          </cell>
        </row>
        <row r="2480">
          <cell r="B2480" t="str">
            <v>Jarash</v>
          </cell>
          <cell r="C2480" t="str">
            <v>JOJarash</v>
          </cell>
        </row>
        <row r="2481">
          <cell r="B2481" t="str">
            <v>Al Karak</v>
          </cell>
          <cell r="C2481" t="str">
            <v>JOAl Karak</v>
          </cell>
        </row>
        <row r="2482">
          <cell r="B2482" t="str">
            <v>Al Mafraq</v>
          </cell>
          <cell r="C2482" t="str">
            <v>JOAl Mafraq</v>
          </cell>
        </row>
        <row r="2483">
          <cell r="B2483" t="str">
            <v>Mādabā</v>
          </cell>
          <cell r="C2483" t="str">
            <v>JOMādabā</v>
          </cell>
        </row>
        <row r="2484">
          <cell r="B2484" t="str">
            <v>Ma‘ān</v>
          </cell>
          <cell r="C2484" t="str">
            <v>JOMa‘ān</v>
          </cell>
        </row>
        <row r="2485">
          <cell r="B2485" t="str">
            <v>Hokkaido</v>
          </cell>
          <cell r="C2485" t="str">
            <v>JPHokkaido</v>
          </cell>
        </row>
        <row r="2486">
          <cell r="B2486" t="str">
            <v>Hokkaidô</v>
          </cell>
          <cell r="C2486" t="str">
            <v>JPHokkaidô</v>
          </cell>
        </row>
        <row r="2487">
          <cell r="B2487" t="str">
            <v>Aomori</v>
          </cell>
          <cell r="C2487" t="str">
            <v>JPAomori</v>
          </cell>
        </row>
        <row r="2488">
          <cell r="B2488" t="str">
            <v>Iwate</v>
          </cell>
          <cell r="C2488" t="str">
            <v>JPIwate</v>
          </cell>
        </row>
        <row r="2489">
          <cell r="B2489" t="str">
            <v>Miyagi</v>
          </cell>
          <cell r="C2489" t="str">
            <v>JPMiyagi</v>
          </cell>
        </row>
        <row r="2490">
          <cell r="B2490" t="str">
            <v>Akita</v>
          </cell>
          <cell r="C2490" t="str">
            <v>JPAkita</v>
          </cell>
        </row>
        <row r="2491">
          <cell r="B2491" t="str">
            <v>Yamagata</v>
          </cell>
          <cell r="C2491" t="str">
            <v>JPYamagata</v>
          </cell>
        </row>
        <row r="2492">
          <cell r="B2492" t="str">
            <v>Fukushima</v>
          </cell>
          <cell r="C2492" t="str">
            <v>JPFukushima</v>
          </cell>
        </row>
        <row r="2493">
          <cell r="B2493" t="str">
            <v>Hukusima</v>
          </cell>
          <cell r="C2493" t="str">
            <v>JPHukusima</v>
          </cell>
        </row>
        <row r="2494">
          <cell r="B2494" t="str">
            <v>Ibaraki</v>
          </cell>
          <cell r="C2494" t="str">
            <v>JPIbaraki</v>
          </cell>
        </row>
        <row r="2495">
          <cell r="B2495" t="str">
            <v>Tochigi</v>
          </cell>
          <cell r="C2495" t="str">
            <v>JPTochigi</v>
          </cell>
        </row>
        <row r="2496">
          <cell r="B2496" t="str">
            <v>Totigi</v>
          </cell>
          <cell r="C2496" t="str">
            <v>JPTotigi</v>
          </cell>
        </row>
        <row r="2497">
          <cell r="B2497" t="str">
            <v>Gunma</v>
          </cell>
          <cell r="C2497" t="str">
            <v>JPGunma</v>
          </cell>
        </row>
        <row r="2498">
          <cell r="B2498" t="str">
            <v>Saitama</v>
          </cell>
          <cell r="C2498" t="str">
            <v>JPSaitama</v>
          </cell>
        </row>
        <row r="2499">
          <cell r="B2499" t="str">
            <v>Chiba</v>
          </cell>
          <cell r="C2499" t="str">
            <v>JPChiba</v>
          </cell>
        </row>
        <row r="2500">
          <cell r="B2500" t="str">
            <v>Tiba</v>
          </cell>
          <cell r="C2500" t="str">
            <v>JPTiba</v>
          </cell>
        </row>
        <row r="2501">
          <cell r="B2501" t="str">
            <v>Tokyo</v>
          </cell>
          <cell r="C2501" t="str">
            <v>JPTokyo</v>
          </cell>
        </row>
        <row r="2502">
          <cell r="B2502" t="str">
            <v>Tôkyô</v>
          </cell>
          <cell r="C2502" t="str">
            <v>JPTôkyô</v>
          </cell>
        </row>
        <row r="2503">
          <cell r="B2503" t="str">
            <v>Kanagawa</v>
          </cell>
          <cell r="C2503" t="str">
            <v>JPKanagawa</v>
          </cell>
        </row>
        <row r="2504">
          <cell r="B2504" t="str">
            <v>Niigata</v>
          </cell>
          <cell r="C2504" t="str">
            <v>JPNiigata</v>
          </cell>
        </row>
        <row r="2505">
          <cell r="B2505" t="str">
            <v>Toyama</v>
          </cell>
          <cell r="C2505" t="str">
            <v>JPToyama</v>
          </cell>
        </row>
        <row r="2506">
          <cell r="B2506" t="str">
            <v>Ishikawa</v>
          </cell>
          <cell r="C2506" t="str">
            <v>JPIshikawa</v>
          </cell>
        </row>
        <row r="2507">
          <cell r="B2507" t="str">
            <v>Isikawa</v>
          </cell>
          <cell r="C2507" t="str">
            <v>JPIsikawa</v>
          </cell>
        </row>
        <row r="2508">
          <cell r="B2508" t="str">
            <v>Fukui</v>
          </cell>
          <cell r="C2508" t="str">
            <v>JPFukui</v>
          </cell>
        </row>
        <row r="2509">
          <cell r="B2509" t="str">
            <v>Hukui</v>
          </cell>
          <cell r="C2509" t="str">
            <v>JPHukui</v>
          </cell>
        </row>
        <row r="2510">
          <cell r="B2510" t="str">
            <v>Yamanashi</v>
          </cell>
          <cell r="C2510" t="str">
            <v>JPYamanashi</v>
          </cell>
        </row>
        <row r="2511">
          <cell r="B2511" t="str">
            <v>Yamanasi</v>
          </cell>
          <cell r="C2511" t="str">
            <v>JPYamanasi</v>
          </cell>
        </row>
        <row r="2512">
          <cell r="B2512" t="str">
            <v>Nagano</v>
          </cell>
          <cell r="C2512" t="str">
            <v>JPNagano</v>
          </cell>
        </row>
        <row r="2513">
          <cell r="B2513" t="str">
            <v>Gifu</v>
          </cell>
          <cell r="C2513" t="str">
            <v>JPGifu</v>
          </cell>
        </row>
        <row r="2514">
          <cell r="B2514" t="str">
            <v>Gihu</v>
          </cell>
          <cell r="C2514" t="str">
            <v>JPGihu</v>
          </cell>
        </row>
        <row r="2515">
          <cell r="B2515" t="str">
            <v>Shizuoka</v>
          </cell>
          <cell r="C2515" t="str">
            <v>JPShizuoka</v>
          </cell>
        </row>
        <row r="2516">
          <cell r="B2516" t="str">
            <v>Sizuoka</v>
          </cell>
          <cell r="C2516" t="str">
            <v>JPSizuoka</v>
          </cell>
        </row>
        <row r="2517">
          <cell r="B2517" t="str">
            <v>Aichi</v>
          </cell>
          <cell r="C2517" t="str">
            <v>JPAichi</v>
          </cell>
        </row>
        <row r="2518">
          <cell r="B2518" t="str">
            <v>Aiti</v>
          </cell>
          <cell r="C2518" t="str">
            <v>JPAiti</v>
          </cell>
        </row>
        <row r="2519">
          <cell r="B2519" t="str">
            <v>Mie</v>
          </cell>
          <cell r="C2519" t="str">
            <v>JPMie</v>
          </cell>
        </row>
        <row r="2520">
          <cell r="B2520" t="str">
            <v>Shiga</v>
          </cell>
          <cell r="C2520" t="str">
            <v>JPShiga</v>
          </cell>
        </row>
        <row r="2521">
          <cell r="B2521" t="str">
            <v>Siga</v>
          </cell>
          <cell r="C2521" t="str">
            <v>JPSiga</v>
          </cell>
        </row>
        <row r="2522">
          <cell r="B2522" t="str">
            <v>Kyoto</v>
          </cell>
          <cell r="C2522" t="str">
            <v>JPKyoto</v>
          </cell>
        </row>
        <row r="2523">
          <cell r="B2523" t="str">
            <v>Kyôto</v>
          </cell>
          <cell r="C2523" t="str">
            <v>JPKyôto</v>
          </cell>
        </row>
        <row r="2524">
          <cell r="B2524" t="str">
            <v>Osaka</v>
          </cell>
          <cell r="C2524" t="str">
            <v>JPOsaka</v>
          </cell>
        </row>
        <row r="2525">
          <cell r="B2525" t="str">
            <v>Ôsaka</v>
          </cell>
          <cell r="C2525" t="str">
            <v>JPÔsaka</v>
          </cell>
        </row>
        <row r="2526">
          <cell r="B2526" t="str">
            <v>Hyogo</v>
          </cell>
          <cell r="C2526" t="str">
            <v>JPHyogo</v>
          </cell>
        </row>
        <row r="2527">
          <cell r="B2527" t="str">
            <v>Hyôgo</v>
          </cell>
          <cell r="C2527" t="str">
            <v>JPHyôgo</v>
          </cell>
        </row>
        <row r="2528">
          <cell r="B2528" t="str">
            <v>Nara</v>
          </cell>
          <cell r="C2528" t="str">
            <v>JPNara</v>
          </cell>
        </row>
        <row r="2529">
          <cell r="B2529" t="str">
            <v>Wakayama</v>
          </cell>
          <cell r="C2529" t="str">
            <v>JPWakayama</v>
          </cell>
        </row>
        <row r="2530">
          <cell r="B2530" t="str">
            <v>Tottori</v>
          </cell>
          <cell r="C2530" t="str">
            <v>JPTottori</v>
          </cell>
        </row>
        <row r="2531">
          <cell r="B2531" t="str">
            <v>Shimane</v>
          </cell>
          <cell r="C2531" t="str">
            <v>JPShimane</v>
          </cell>
        </row>
        <row r="2532">
          <cell r="B2532" t="str">
            <v>Simane</v>
          </cell>
          <cell r="C2532" t="str">
            <v>JPSimane</v>
          </cell>
        </row>
        <row r="2533">
          <cell r="B2533" t="str">
            <v>Okayama</v>
          </cell>
          <cell r="C2533" t="str">
            <v>JPOkayama</v>
          </cell>
        </row>
        <row r="2534">
          <cell r="B2534" t="str">
            <v>Hiroshima</v>
          </cell>
          <cell r="C2534" t="str">
            <v>JPHiroshima</v>
          </cell>
        </row>
        <row r="2535">
          <cell r="B2535" t="str">
            <v>Hirosima</v>
          </cell>
          <cell r="C2535" t="str">
            <v>JPHirosima</v>
          </cell>
        </row>
        <row r="2536">
          <cell r="B2536" t="str">
            <v>Yamaguchi</v>
          </cell>
          <cell r="C2536" t="str">
            <v>JPYamaguchi</v>
          </cell>
        </row>
        <row r="2537">
          <cell r="B2537" t="str">
            <v>Yamaguti</v>
          </cell>
          <cell r="C2537" t="str">
            <v>JPYamaguti</v>
          </cell>
        </row>
        <row r="2538">
          <cell r="B2538" t="str">
            <v>Tokushima</v>
          </cell>
          <cell r="C2538" t="str">
            <v>JPTokushima</v>
          </cell>
        </row>
        <row r="2539">
          <cell r="B2539" t="str">
            <v>Tokusima</v>
          </cell>
          <cell r="C2539" t="str">
            <v>JPTokusima</v>
          </cell>
        </row>
        <row r="2540">
          <cell r="B2540" t="str">
            <v>Kagawa</v>
          </cell>
          <cell r="C2540" t="str">
            <v>JPKagawa</v>
          </cell>
        </row>
        <row r="2541">
          <cell r="B2541" t="str">
            <v>Ehime</v>
          </cell>
          <cell r="C2541" t="str">
            <v>JPEhime</v>
          </cell>
        </row>
        <row r="2542">
          <cell r="B2542" t="str">
            <v>Kochi</v>
          </cell>
          <cell r="C2542" t="str">
            <v>JPKochi</v>
          </cell>
        </row>
        <row r="2543">
          <cell r="B2543" t="str">
            <v>Kôti</v>
          </cell>
          <cell r="C2543" t="str">
            <v>JPKôti</v>
          </cell>
        </row>
        <row r="2544">
          <cell r="B2544" t="str">
            <v>Fukuoka</v>
          </cell>
          <cell r="C2544" t="str">
            <v>JPFukuoka</v>
          </cell>
        </row>
        <row r="2545">
          <cell r="B2545" t="str">
            <v>Hukuoka</v>
          </cell>
          <cell r="C2545" t="str">
            <v>JPHukuoka</v>
          </cell>
        </row>
        <row r="2546">
          <cell r="B2546" t="str">
            <v>Saga</v>
          </cell>
          <cell r="C2546" t="str">
            <v>JPSaga</v>
          </cell>
        </row>
        <row r="2547">
          <cell r="B2547" t="str">
            <v>Nagasaki</v>
          </cell>
          <cell r="C2547" t="str">
            <v>JPNagasaki</v>
          </cell>
        </row>
        <row r="2548">
          <cell r="B2548" t="str">
            <v>Kumamoto</v>
          </cell>
          <cell r="C2548" t="str">
            <v>JPKumamoto</v>
          </cell>
        </row>
        <row r="2549">
          <cell r="B2549" t="str">
            <v>Oita</v>
          </cell>
          <cell r="C2549" t="str">
            <v>JPOita</v>
          </cell>
        </row>
        <row r="2550">
          <cell r="B2550" t="str">
            <v>Ôita</v>
          </cell>
          <cell r="C2550" t="str">
            <v>JPÔita</v>
          </cell>
        </row>
        <row r="2551">
          <cell r="B2551" t="str">
            <v>Miyazaki</v>
          </cell>
          <cell r="C2551" t="str">
            <v>JPMiyazaki</v>
          </cell>
        </row>
        <row r="2552">
          <cell r="B2552" t="str">
            <v>Kagoshima</v>
          </cell>
          <cell r="C2552" t="str">
            <v>JPKagoshima</v>
          </cell>
        </row>
        <row r="2553">
          <cell r="B2553" t="str">
            <v>Kagosima</v>
          </cell>
          <cell r="C2553" t="str">
            <v>JPKagosima</v>
          </cell>
        </row>
        <row r="2554">
          <cell r="B2554" t="str">
            <v>Okinawa</v>
          </cell>
          <cell r="C2554" t="str">
            <v>JPOkinawa</v>
          </cell>
        </row>
        <row r="2555">
          <cell r="B2555" t="str">
            <v>Baringo</v>
          </cell>
          <cell r="C2555" t="str">
            <v>KEBaringo</v>
          </cell>
        </row>
        <row r="2556">
          <cell r="B2556" t="str">
            <v>Bomet</v>
          </cell>
          <cell r="C2556" t="str">
            <v>KEBomet</v>
          </cell>
        </row>
        <row r="2557">
          <cell r="B2557" t="str">
            <v>Bungoma</v>
          </cell>
          <cell r="C2557" t="str">
            <v>KEBungoma</v>
          </cell>
        </row>
        <row r="2558">
          <cell r="B2558" t="str">
            <v>Busia</v>
          </cell>
          <cell r="C2558" t="str">
            <v>KEBusia</v>
          </cell>
        </row>
        <row r="2559">
          <cell r="B2559" t="str">
            <v>Elgeyo/Marakwet</v>
          </cell>
          <cell r="C2559" t="str">
            <v>KEElgeyo/Marakwet</v>
          </cell>
        </row>
        <row r="2560">
          <cell r="B2560" t="str">
            <v>Embu</v>
          </cell>
          <cell r="C2560" t="str">
            <v>KEEmbu</v>
          </cell>
        </row>
        <row r="2561">
          <cell r="B2561" t="str">
            <v>Garissa</v>
          </cell>
          <cell r="C2561" t="str">
            <v>KEGarissa</v>
          </cell>
        </row>
        <row r="2562">
          <cell r="B2562" t="str">
            <v>Homa Bay</v>
          </cell>
          <cell r="C2562" t="str">
            <v>KEHoma Bay</v>
          </cell>
        </row>
        <row r="2563">
          <cell r="B2563" t="str">
            <v>Isiolo</v>
          </cell>
          <cell r="C2563" t="str">
            <v>KEIsiolo</v>
          </cell>
        </row>
        <row r="2564">
          <cell r="B2564" t="str">
            <v>Kajiado</v>
          </cell>
          <cell r="C2564" t="str">
            <v>KEKajiado</v>
          </cell>
        </row>
        <row r="2565">
          <cell r="B2565" t="str">
            <v>Kakamega</v>
          </cell>
          <cell r="C2565" t="str">
            <v>KEKakamega</v>
          </cell>
        </row>
        <row r="2566">
          <cell r="B2566" t="str">
            <v>Kericho</v>
          </cell>
          <cell r="C2566" t="str">
            <v>KEKericho</v>
          </cell>
        </row>
        <row r="2567">
          <cell r="B2567" t="str">
            <v>Kiambu</v>
          </cell>
          <cell r="C2567" t="str">
            <v>KEKiambu</v>
          </cell>
        </row>
        <row r="2568">
          <cell r="B2568" t="str">
            <v>Kilifi</v>
          </cell>
          <cell r="C2568" t="str">
            <v>KEKilifi</v>
          </cell>
        </row>
        <row r="2569">
          <cell r="B2569" t="str">
            <v>Kirinyaga</v>
          </cell>
          <cell r="C2569" t="str">
            <v>KEKirinyaga</v>
          </cell>
        </row>
        <row r="2570">
          <cell r="B2570" t="str">
            <v>Kisii</v>
          </cell>
          <cell r="C2570" t="str">
            <v>KEKisii</v>
          </cell>
        </row>
        <row r="2571">
          <cell r="B2571" t="str">
            <v>Kisumu</v>
          </cell>
          <cell r="C2571" t="str">
            <v>KEKisumu</v>
          </cell>
        </row>
        <row r="2572">
          <cell r="B2572" t="str">
            <v>Kitui</v>
          </cell>
          <cell r="C2572" t="str">
            <v>KEKitui</v>
          </cell>
        </row>
        <row r="2573">
          <cell r="B2573" t="str">
            <v>Kwale</v>
          </cell>
          <cell r="C2573" t="str">
            <v>KEKwale</v>
          </cell>
        </row>
        <row r="2574">
          <cell r="B2574" t="str">
            <v>Laikipia</v>
          </cell>
          <cell r="C2574" t="str">
            <v>KELaikipia</v>
          </cell>
        </row>
        <row r="2575">
          <cell r="B2575" t="str">
            <v>Lamu</v>
          </cell>
          <cell r="C2575" t="str">
            <v>KELamu</v>
          </cell>
        </row>
        <row r="2576">
          <cell r="B2576" t="str">
            <v>Machakos</v>
          </cell>
          <cell r="C2576" t="str">
            <v>KEMachakos</v>
          </cell>
        </row>
        <row r="2577">
          <cell r="B2577" t="str">
            <v>Makueni</v>
          </cell>
          <cell r="C2577" t="str">
            <v>KEMakueni</v>
          </cell>
        </row>
        <row r="2578">
          <cell r="B2578" t="str">
            <v>Mandera</v>
          </cell>
          <cell r="C2578" t="str">
            <v>KEMandera</v>
          </cell>
        </row>
        <row r="2579">
          <cell r="B2579" t="str">
            <v>Marsabit</v>
          </cell>
          <cell r="C2579" t="str">
            <v>KEMarsabit</v>
          </cell>
        </row>
        <row r="2580">
          <cell r="B2580" t="str">
            <v>Meru</v>
          </cell>
          <cell r="C2580" t="str">
            <v>KEMeru</v>
          </cell>
        </row>
        <row r="2581">
          <cell r="B2581" t="str">
            <v>Migori</v>
          </cell>
          <cell r="C2581" t="str">
            <v>KEMigori</v>
          </cell>
        </row>
        <row r="2582">
          <cell r="B2582" t="str">
            <v>Mombasa</v>
          </cell>
          <cell r="C2582" t="str">
            <v>KEMombasa</v>
          </cell>
        </row>
        <row r="2583">
          <cell r="B2583" t="str">
            <v>Murang'a</v>
          </cell>
          <cell r="C2583" t="str">
            <v>KEMurang'a</v>
          </cell>
        </row>
        <row r="2584">
          <cell r="B2584" t="str">
            <v>Nairobi City</v>
          </cell>
          <cell r="C2584" t="str">
            <v>KENairobi City</v>
          </cell>
        </row>
        <row r="2585">
          <cell r="B2585" t="str">
            <v>Nakuru</v>
          </cell>
          <cell r="C2585" t="str">
            <v>KENakuru</v>
          </cell>
        </row>
        <row r="2586">
          <cell r="B2586" t="str">
            <v>Nandi</v>
          </cell>
          <cell r="C2586" t="str">
            <v>KENandi</v>
          </cell>
        </row>
        <row r="2587">
          <cell r="B2587" t="str">
            <v>Narok</v>
          </cell>
          <cell r="C2587" t="str">
            <v>KENarok</v>
          </cell>
        </row>
        <row r="2588">
          <cell r="B2588" t="str">
            <v>Nyamira</v>
          </cell>
          <cell r="C2588" t="str">
            <v>KENyamira</v>
          </cell>
        </row>
        <row r="2589">
          <cell r="B2589" t="str">
            <v>Nyandarua</v>
          </cell>
          <cell r="C2589" t="str">
            <v>KENyandarua</v>
          </cell>
        </row>
        <row r="2590">
          <cell r="B2590" t="str">
            <v>Nyeri</v>
          </cell>
          <cell r="C2590" t="str">
            <v>KENyeri</v>
          </cell>
        </row>
        <row r="2591">
          <cell r="B2591" t="str">
            <v>Samburu</v>
          </cell>
          <cell r="C2591" t="str">
            <v>KESamburu</v>
          </cell>
        </row>
        <row r="2592">
          <cell r="B2592" t="str">
            <v>Siaya</v>
          </cell>
          <cell r="C2592" t="str">
            <v>KESiaya</v>
          </cell>
        </row>
        <row r="2593">
          <cell r="B2593" t="str">
            <v>Taita/Taveta</v>
          </cell>
          <cell r="C2593" t="str">
            <v>KETaita/Taveta</v>
          </cell>
        </row>
        <row r="2594">
          <cell r="B2594" t="str">
            <v>Tana River</v>
          </cell>
          <cell r="C2594" t="str">
            <v>KETana River</v>
          </cell>
        </row>
        <row r="2595">
          <cell r="B2595" t="str">
            <v>Tharaka-Nithi</v>
          </cell>
          <cell r="C2595" t="str">
            <v>KETharaka-Nithi</v>
          </cell>
        </row>
        <row r="2596">
          <cell r="B2596" t="str">
            <v>Trans Nzoia</v>
          </cell>
          <cell r="C2596" t="str">
            <v>KETrans Nzoia</v>
          </cell>
        </row>
        <row r="2597">
          <cell r="B2597" t="str">
            <v>Turkana</v>
          </cell>
          <cell r="C2597" t="str">
            <v>KETurkana</v>
          </cell>
        </row>
        <row r="2598">
          <cell r="B2598" t="str">
            <v>Uasin Gishu</v>
          </cell>
          <cell r="C2598" t="str">
            <v>KEUasin Gishu</v>
          </cell>
        </row>
        <row r="2599">
          <cell r="B2599" t="str">
            <v>Vihiga</v>
          </cell>
          <cell r="C2599" t="str">
            <v>KEVihiga</v>
          </cell>
        </row>
        <row r="2600">
          <cell r="B2600" t="str">
            <v>Wajir</v>
          </cell>
          <cell r="C2600" t="str">
            <v>KEWajir</v>
          </cell>
        </row>
        <row r="2601">
          <cell r="B2601" t="str">
            <v>West Pokot</v>
          </cell>
          <cell r="C2601" t="str">
            <v>KEWest Pokot</v>
          </cell>
        </row>
        <row r="2602">
          <cell r="B2602" t="str">
            <v>Bishkek</v>
          </cell>
          <cell r="C2602" t="str">
            <v>KGBishkek</v>
          </cell>
        </row>
        <row r="2603">
          <cell r="B2603" t="str">
            <v>Gorod Biškek</v>
          </cell>
          <cell r="C2603" t="str">
            <v>KGGorod Biškek</v>
          </cell>
        </row>
        <row r="2604">
          <cell r="B2604" t="str">
            <v>Gorod Bishkek</v>
          </cell>
          <cell r="C2604" t="str">
            <v>KGGorod Bishkek</v>
          </cell>
        </row>
        <row r="2605">
          <cell r="B2605" t="str">
            <v>Osh</v>
          </cell>
          <cell r="C2605" t="str">
            <v>KGOsh</v>
          </cell>
        </row>
        <row r="2606">
          <cell r="B2606" t="str">
            <v>Gorod Osh</v>
          </cell>
          <cell r="C2606" t="str">
            <v>KGGorod Osh</v>
          </cell>
        </row>
        <row r="2607">
          <cell r="B2607" t="str">
            <v>Gorod Oš</v>
          </cell>
          <cell r="C2607" t="str">
            <v>KGGorod Oš</v>
          </cell>
        </row>
        <row r="2608">
          <cell r="B2608" t="str">
            <v>Batken</v>
          </cell>
          <cell r="C2608" t="str">
            <v>KGBatken</v>
          </cell>
        </row>
        <row r="2609">
          <cell r="B2609" t="str">
            <v>Batkenskaya oblast'</v>
          </cell>
          <cell r="C2609" t="str">
            <v>KGBatkenskaya oblast'</v>
          </cell>
        </row>
        <row r="2610">
          <cell r="B2610" t="str">
            <v>Batkenskaja oblast'</v>
          </cell>
          <cell r="C2610" t="str">
            <v>KGBatkenskaja oblast'</v>
          </cell>
        </row>
        <row r="2611">
          <cell r="B2611" t="str">
            <v>Chüy</v>
          </cell>
          <cell r="C2611" t="str">
            <v>KGChüy</v>
          </cell>
        </row>
        <row r="2612">
          <cell r="B2612" t="str">
            <v>Čujskaja oblast'</v>
          </cell>
          <cell r="C2612" t="str">
            <v>KGČujskaja oblast'</v>
          </cell>
        </row>
        <row r="2613">
          <cell r="B2613" t="str">
            <v>Chuyskaya oblast'</v>
          </cell>
          <cell r="C2613" t="str">
            <v>KGChuyskaya oblast'</v>
          </cell>
        </row>
        <row r="2614">
          <cell r="B2614" t="str">
            <v>Jalal-Abad</v>
          </cell>
          <cell r="C2614" t="str">
            <v>KGJalal-Abad</v>
          </cell>
        </row>
        <row r="2615">
          <cell r="B2615" t="str">
            <v>Džalal-Abadskaja oblast'</v>
          </cell>
          <cell r="C2615" t="str">
            <v>KGDžalal-Abadskaja oblast'</v>
          </cell>
        </row>
        <row r="2616">
          <cell r="B2616" t="str">
            <v>Dzhalal-Abadskaya oblast'</v>
          </cell>
          <cell r="C2616" t="str">
            <v>KGDzhalal-Abadskaya oblast'</v>
          </cell>
        </row>
        <row r="2617">
          <cell r="B2617" t="str">
            <v>Naryn</v>
          </cell>
          <cell r="C2617" t="str">
            <v>KGNaryn</v>
          </cell>
        </row>
        <row r="2618">
          <cell r="B2618" t="str">
            <v>Narynskaja oblast'</v>
          </cell>
          <cell r="C2618" t="str">
            <v>KGNarynskaja oblast'</v>
          </cell>
        </row>
        <row r="2619">
          <cell r="B2619" t="str">
            <v>Narynskaya oblast'</v>
          </cell>
          <cell r="C2619" t="str">
            <v>KGNarynskaya oblast'</v>
          </cell>
        </row>
        <row r="2620">
          <cell r="B2620" t="str">
            <v>Osh</v>
          </cell>
          <cell r="C2620" t="str">
            <v>KGOsh</v>
          </cell>
        </row>
        <row r="2621">
          <cell r="B2621" t="str">
            <v>Ošskaja oblast'</v>
          </cell>
          <cell r="C2621" t="str">
            <v>KGOšskaja oblast'</v>
          </cell>
        </row>
        <row r="2622">
          <cell r="B2622" t="str">
            <v>Oshskaya oblast'</v>
          </cell>
          <cell r="C2622" t="str">
            <v>KGOshskaya oblast'</v>
          </cell>
        </row>
        <row r="2623">
          <cell r="B2623" t="str">
            <v>Talas</v>
          </cell>
          <cell r="C2623" t="str">
            <v>KGTalas</v>
          </cell>
        </row>
        <row r="2624">
          <cell r="B2624" t="str">
            <v>Talasskaja oblast'</v>
          </cell>
          <cell r="C2624" t="str">
            <v>KGTalasskaja oblast'</v>
          </cell>
        </row>
        <row r="2625">
          <cell r="B2625" t="str">
            <v>Talasskaya oblast'</v>
          </cell>
          <cell r="C2625" t="str">
            <v>KGTalasskaya oblast'</v>
          </cell>
        </row>
        <row r="2626">
          <cell r="B2626" t="str">
            <v>Ysyk-Köl</v>
          </cell>
          <cell r="C2626" t="str">
            <v>KGYsyk-Köl</v>
          </cell>
        </row>
        <row r="2627">
          <cell r="B2627" t="str">
            <v>Issyk-Kul'skaya oblast'</v>
          </cell>
          <cell r="C2627" t="str">
            <v>KGIssyk-Kul'skaya oblast'</v>
          </cell>
        </row>
        <row r="2628">
          <cell r="B2628" t="str">
            <v>Issyk-Kul'skaja oblast'</v>
          </cell>
          <cell r="C2628" t="str">
            <v>KGIssyk-Kul'skaja oblast'</v>
          </cell>
        </row>
        <row r="2629">
          <cell r="B2629" t="str">
            <v>Phnum Pénh</v>
          </cell>
          <cell r="C2629" t="str">
            <v>KHPhnum Pénh</v>
          </cell>
        </row>
        <row r="2630">
          <cell r="B2630" t="str">
            <v>Phnom Penh</v>
          </cell>
          <cell r="C2630" t="str">
            <v>KHPhnom Penh</v>
          </cell>
        </row>
        <row r="2631">
          <cell r="B2631" t="str">
            <v>Banteay Mean Chey</v>
          </cell>
          <cell r="C2631" t="str">
            <v>KHBanteay Mean Chey</v>
          </cell>
        </row>
        <row r="2632">
          <cell r="B2632" t="str">
            <v>Bântéay Méanchey</v>
          </cell>
          <cell r="C2632" t="str">
            <v>KHBântéay Méanchey</v>
          </cell>
        </row>
        <row r="2633">
          <cell r="B2633" t="str">
            <v>Krâchéh</v>
          </cell>
          <cell r="C2633" t="str">
            <v>KHKrâchéh</v>
          </cell>
        </row>
        <row r="2634">
          <cell r="B2634" t="str">
            <v>Kracheh</v>
          </cell>
          <cell r="C2634" t="str">
            <v>KHKracheh</v>
          </cell>
        </row>
        <row r="2635">
          <cell r="B2635" t="str">
            <v>Môndól Kiri</v>
          </cell>
          <cell r="C2635" t="str">
            <v>KHMôndól Kiri</v>
          </cell>
        </row>
        <row r="2636">
          <cell r="B2636" t="str">
            <v>Mondol Kiri</v>
          </cell>
          <cell r="C2636" t="str">
            <v>KHMondol Kiri</v>
          </cell>
        </row>
        <row r="2637">
          <cell r="B2637" t="str">
            <v>Preăh Vihéar</v>
          </cell>
          <cell r="C2637" t="str">
            <v>KHPreăh Vihéar</v>
          </cell>
        </row>
        <row r="2638">
          <cell r="B2638" t="str">
            <v>Preah Vihear</v>
          </cell>
          <cell r="C2638" t="str">
            <v>KHPreah Vihear</v>
          </cell>
        </row>
        <row r="2639">
          <cell r="B2639" t="str">
            <v>Prey Vêng</v>
          </cell>
          <cell r="C2639" t="str">
            <v>KHPrey Vêng</v>
          </cell>
        </row>
        <row r="2640">
          <cell r="B2640" t="str">
            <v>Prey Veaeng</v>
          </cell>
          <cell r="C2640" t="str">
            <v>KHPrey Veaeng</v>
          </cell>
        </row>
        <row r="2641">
          <cell r="B2641" t="str">
            <v>Poŭthĭsăt</v>
          </cell>
          <cell r="C2641" t="str">
            <v>KHPoŭthĭsăt</v>
          </cell>
        </row>
        <row r="2642">
          <cell r="B2642" t="str">
            <v>Pousaat</v>
          </cell>
          <cell r="C2642" t="str">
            <v>KHPousaat</v>
          </cell>
        </row>
        <row r="2643">
          <cell r="B2643" t="str">
            <v>Rotanak Kiri</v>
          </cell>
          <cell r="C2643" t="str">
            <v>KHRotanak Kiri</v>
          </cell>
        </row>
        <row r="2644">
          <cell r="B2644" t="str">
            <v>Rôtânôkiri</v>
          </cell>
          <cell r="C2644" t="str">
            <v>KHRôtânôkiri</v>
          </cell>
        </row>
        <row r="2645">
          <cell r="B2645" t="str">
            <v>Siem Reab</v>
          </cell>
          <cell r="C2645" t="str">
            <v>KHSiem Reab</v>
          </cell>
        </row>
        <row r="2646">
          <cell r="B2646" t="str">
            <v>Siĕmréab</v>
          </cell>
          <cell r="C2646" t="str">
            <v>KHSiĕmréab</v>
          </cell>
        </row>
        <row r="2647">
          <cell r="B2647" t="str">
            <v>Preăh Sihanouk</v>
          </cell>
          <cell r="C2647" t="str">
            <v>KHPreăh Sihanouk</v>
          </cell>
        </row>
        <row r="2648">
          <cell r="B2648" t="str">
            <v>Preah Sihanouk</v>
          </cell>
          <cell r="C2648" t="str">
            <v>KHPreah Sihanouk</v>
          </cell>
        </row>
        <row r="2649">
          <cell r="B2649" t="str">
            <v>Stoĕng Trêng</v>
          </cell>
          <cell r="C2649" t="str">
            <v>KHStoĕng Trêng</v>
          </cell>
        </row>
        <row r="2650">
          <cell r="B2650" t="str">
            <v>Stueng Traeng</v>
          </cell>
          <cell r="C2650" t="str">
            <v>KHStueng Traeng</v>
          </cell>
        </row>
        <row r="2651">
          <cell r="B2651" t="str">
            <v>Baat Dambang</v>
          </cell>
          <cell r="C2651" t="str">
            <v>KHBaat Dambang</v>
          </cell>
        </row>
        <row r="2652">
          <cell r="B2652" t="str">
            <v>Bătdâmbâng</v>
          </cell>
          <cell r="C2652" t="str">
            <v>KHBătdâmbâng</v>
          </cell>
        </row>
        <row r="2653">
          <cell r="B2653" t="str">
            <v>Svay Riĕng</v>
          </cell>
          <cell r="C2653" t="str">
            <v>KHSvay Riĕng</v>
          </cell>
        </row>
        <row r="2654">
          <cell r="B2654" t="str">
            <v>Svaay Rieng</v>
          </cell>
          <cell r="C2654" t="str">
            <v>KHSvaay Rieng</v>
          </cell>
        </row>
        <row r="2655">
          <cell r="B2655" t="str">
            <v>Taakaev</v>
          </cell>
          <cell r="C2655" t="str">
            <v>KHTaakaev</v>
          </cell>
        </row>
        <row r="2656">
          <cell r="B2656" t="str">
            <v>Takêv</v>
          </cell>
          <cell r="C2656" t="str">
            <v>KHTakêv</v>
          </cell>
        </row>
        <row r="2657">
          <cell r="B2657" t="str">
            <v>Ŏtdâr Méanchey</v>
          </cell>
          <cell r="C2657" t="str">
            <v>KHŎtdâr Méanchey</v>
          </cell>
        </row>
        <row r="2658">
          <cell r="B2658" t="str">
            <v>Otdar Mean Chey</v>
          </cell>
          <cell r="C2658" t="str">
            <v>KHOtdar Mean Chey</v>
          </cell>
        </row>
        <row r="2659">
          <cell r="B2659" t="str">
            <v>Kaeb</v>
          </cell>
          <cell r="C2659" t="str">
            <v>KHKaeb</v>
          </cell>
        </row>
        <row r="2660">
          <cell r="B2660" t="str">
            <v>Kêb</v>
          </cell>
          <cell r="C2660" t="str">
            <v>KHKêb</v>
          </cell>
        </row>
        <row r="2661">
          <cell r="B2661" t="str">
            <v>Pailĭn</v>
          </cell>
          <cell r="C2661" t="str">
            <v>KHPailĭn</v>
          </cell>
        </row>
        <row r="2662">
          <cell r="B2662" t="str">
            <v>Pailin</v>
          </cell>
          <cell r="C2662" t="str">
            <v>KHPailin</v>
          </cell>
        </row>
        <row r="2663">
          <cell r="B2663" t="str">
            <v>Tbong Khmum</v>
          </cell>
          <cell r="C2663" t="str">
            <v>KHTbong Khmum</v>
          </cell>
        </row>
        <row r="2664">
          <cell r="B2664" t="str">
            <v>Tbong Khmŭm</v>
          </cell>
          <cell r="C2664" t="str">
            <v>KHTbong Khmŭm</v>
          </cell>
        </row>
        <row r="2665">
          <cell r="B2665" t="str">
            <v>Kampong Chaam</v>
          </cell>
          <cell r="C2665" t="str">
            <v>KHKampong Chaam</v>
          </cell>
        </row>
        <row r="2666">
          <cell r="B2666" t="str">
            <v>Kâmpóng Cham</v>
          </cell>
          <cell r="C2666" t="str">
            <v>KHKâmpóng Cham</v>
          </cell>
        </row>
        <row r="2667">
          <cell r="B2667" t="str">
            <v>Kampong Chhnang</v>
          </cell>
          <cell r="C2667" t="str">
            <v>KHKampong Chhnang</v>
          </cell>
        </row>
        <row r="2668">
          <cell r="B2668" t="str">
            <v>Kâmpóng Chhnăng</v>
          </cell>
          <cell r="C2668" t="str">
            <v>KHKâmpóng Chhnăng</v>
          </cell>
        </row>
        <row r="2669">
          <cell r="B2669" t="str">
            <v>Kampong Spueu</v>
          </cell>
          <cell r="C2669" t="str">
            <v>KHKampong Spueu</v>
          </cell>
        </row>
        <row r="2670">
          <cell r="B2670" t="str">
            <v>Kâmpóng Spœ</v>
          </cell>
          <cell r="C2670" t="str">
            <v>KHKâmpóng Spœ</v>
          </cell>
        </row>
        <row r="2671">
          <cell r="B2671" t="str">
            <v>Kâmpóng Thum</v>
          </cell>
          <cell r="C2671" t="str">
            <v>KHKâmpóng Thum</v>
          </cell>
        </row>
        <row r="2672">
          <cell r="B2672" t="str">
            <v>Kampong Thum</v>
          </cell>
          <cell r="C2672" t="str">
            <v>KHKampong Thum</v>
          </cell>
        </row>
        <row r="2673">
          <cell r="B2673" t="str">
            <v>Kampot</v>
          </cell>
          <cell r="C2673" t="str">
            <v>KHKampot</v>
          </cell>
        </row>
        <row r="2674">
          <cell r="B2674" t="str">
            <v>Kâmpôt</v>
          </cell>
          <cell r="C2674" t="str">
            <v>KHKâmpôt</v>
          </cell>
        </row>
        <row r="2675">
          <cell r="B2675" t="str">
            <v>Kandaal</v>
          </cell>
          <cell r="C2675" t="str">
            <v>KHKandaal</v>
          </cell>
        </row>
        <row r="2676">
          <cell r="B2676" t="str">
            <v>Kândal</v>
          </cell>
          <cell r="C2676" t="str">
            <v>KHKândal</v>
          </cell>
        </row>
        <row r="2677">
          <cell r="B2677" t="str">
            <v>Kaoh Kong</v>
          </cell>
          <cell r="C2677" t="str">
            <v>KHKaoh Kong</v>
          </cell>
        </row>
        <row r="2678">
          <cell r="B2678" t="str">
            <v>Kaôh Kŏng</v>
          </cell>
          <cell r="C2678" t="str">
            <v>KHKaôh Kŏng</v>
          </cell>
        </row>
        <row r="2679">
          <cell r="B2679" t="str">
            <v>Gilbert Islands</v>
          </cell>
          <cell r="C2679" t="str">
            <v>KIGilbert Islands</v>
          </cell>
        </row>
        <row r="2680">
          <cell r="B2680" t="str">
            <v>Line Islands</v>
          </cell>
          <cell r="C2680" t="str">
            <v>KILine Islands</v>
          </cell>
        </row>
        <row r="2681">
          <cell r="B2681" t="str">
            <v>Phoenix Islands</v>
          </cell>
          <cell r="C2681" t="str">
            <v>KIPhoenix Islands</v>
          </cell>
        </row>
        <row r="2682">
          <cell r="B2682" t="str">
            <v>Ndzuwani</v>
          </cell>
          <cell r="C2682" t="str">
            <v>KMNdzuwani</v>
          </cell>
        </row>
        <row r="2683">
          <cell r="B2683" t="str">
            <v>Anjwān</v>
          </cell>
          <cell r="C2683" t="str">
            <v>KMAnjwān</v>
          </cell>
        </row>
        <row r="2684">
          <cell r="B2684" t="str">
            <v>Andjouân</v>
          </cell>
          <cell r="C2684" t="str">
            <v>KMAndjouân</v>
          </cell>
        </row>
        <row r="2685">
          <cell r="B2685" t="str">
            <v>Anjouan</v>
          </cell>
          <cell r="C2685" t="str">
            <v>KMAnjouan</v>
          </cell>
        </row>
        <row r="2686">
          <cell r="B2686" t="str">
            <v>Ngazidja</v>
          </cell>
          <cell r="C2686" t="str">
            <v>KMNgazidja</v>
          </cell>
        </row>
        <row r="2687">
          <cell r="B2687" t="str">
            <v>Anjazījah</v>
          </cell>
          <cell r="C2687" t="str">
            <v>KMAnjazījah</v>
          </cell>
        </row>
        <row r="2688">
          <cell r="B2688" t="str">
            <v>Andjazîdja</v>
          </cell>
          <cell r="C2688" t="str">
            <v>KMAndjazîdja</v>
          </cell>
        </row>
        <row r="2689">
          <cell r="B2689" t="str">
            <v>Grande Comore</v>
          </cell>
          <cell r="C2689" t="str">
            <v>KMGrande Comore</v>
          </cell>
        </row>
        <row r="2690">
          <cell r="B2690" t="str">
            <v>Mwali</v>
          </cell>
          <cell r="C2690" t="str">
            <v>KMMwali</v>
          </cell>
        </row>
        <row r="2691">
          <cell r="B2691" t="str">
            <v>Mūhīlī</v>
          </cell>
          <cell r="C2691" t="str">
            <v>KMMūhīlī</v>
          </cell>
        </row>
        <row r="2692">
          <cell r="B2692" t="str">
            <v>Moûhîlî</v>
          </cell>
          <cell r="C2692" t="str">
            <v>KMMoûhîlî</v>
          </cell>
        </row>
        <row r="2693">
          <cell r="B2693" t="str">
            <v>Mohéli</v>
          </cell>
          <cell r="C2693" t="str">
            <v>KMMohéli</v>
          </cell>
        </row>
        <row r="2694">
          <cell r="B2694" t="str">
            <v>Saint Kitts</v>
          </cell>
          <cell r="C2694" t="str">
            <v>KNSaint Kitts</v>
          </cell>
        </row>
        <row r="2695">
          <cell r="B2695" t="str">
            <v>Christ Church Nichola Town</v>
          </cell>
          <cell r="C2695" t="str">
            <v>KNChrist Church Nichola Town</v>
          </cell>
        </row>
        <row r="2696">
          <cell r="B2696" t="str">
            <v>Saint Anne Sandy Point</v>
          </cell>
          <cell r="C2696" t="str">
            <v>KNSaint Anne Sandy Point</v>
          </cell>
        </row>
        <row r="2697">
          <cell r="B2697" t="str">
            <v>Saint George Basseterre</v>
          </cell>
          <cell r="C2697" t="str">
            <v>KNSaint George Basseterre</v>
          </cell>
        </row>
        <row r="2698">
          <cell r="B2698" t="str">
            <v>Saint John Capisterre</v>
          </cell>
          <cell r="C2698" t="str">
            <v>KNSaint John Capisterre</v>
          </cell>
        </row>
        <row r="2699">
          <cell r="B2699" t="str">
            <v>Saint Mary Cayon</v>
          </cell>
          <cell r="C2699" t="str">
            <v>KNSaint Mary Cayon</v>
          </cell>
        </row>
        <row r="2700">
          <cell r="B2700" t="str">
            <v>Saint Paul Capisterre</v>
          </cell>
          <cell r="C2700" t="str">
            <v>KNSaint Paul Capisterre</v>
          </cell>
        </row>
        <row r="2701">
          <cell r="B2701" t="str">
            <v>Saint Peter Basseterre</v>
          </cell>
          <cell r="C2701" t="str">
            <v>KNSaint Peter Basseterre</v>
          </cell>
        </row>
        <row r="2702">
          <cell r="B2702" t="str">
            <v>Saint Thomas Middle Island</v>
          </cell>
          <cell r="C2702" t="str">
            <v>KNSaint Thomas Middle Island</v>
          </cell>
        </row>
        <row r="2703">
          <cell r="B2703" t="str">
            <v>Trinity Palmetto Point</v>
          </cell>
          <cell r="C2703" t="str">
            <v>KNTrinity Palmetto Point</v>
          </cell>
        </row>
        <row r="2704">
          <cell r="B2704" t="str">
            <v>Nevis</v>
          </cell>
          <cell r="C2704" t="str">
            <v>KNNevis</v>
          </cell>
        </row>
        <row r="2705">
          <cell r="B2705" t="str">
            <v>Saint George Gingerland</v>
          </cell>
          <cell r="C2705" t="str">
            <v>KNSaint George Gingerland</v>
          </cell>
        </row>
        <row r="2706">
          <cell r="B2706" t="str">
            <v>Saint James Windward</v>
          </cell>
          <cell r="C2706" t="str">
            <v>KNSaint James Windward</v>
          </cell>
        </row>
        <row r="2707">
          <cell r="B2707" t="str">
            <v>Saint John Figtree</v>
          </cell>
          <cell r="C2707" t="str">
            <v>KNSaint John Figtree</v>
          </cell>
        </row>
        <row r="2708">
          <cell r="B2708" t="str">
            <v>Saint Paul Charlestown</v>
          </cell>
          <cell r="C2708" t="str">
            <v>KNSaint Paul Charlestown</v>
          </cell>
        </row>
        <row r="2709">
          <cell r="B2709" t="str">
            <v>Saint Thomas Lowland</v>
          </cell>
          <cell r="C2709" t="str">
            <v>KNSaint Thomas Lowland</v>
          </cell>
        </row>
        <row r="2710">
          <cell r="B2710" t="str">
            <v>Raseon</v>
          </cell>
          <cell r="C2710" t="str">
            <v>KPRaseon</v>
          </cell>
        </row>
        <row r="2711">
          <cell r="B2711" t="str">
            <v>Rasǒn</v>
          </cell>
          <cell r="C2711" t="str">
            <v>KPRasǒn</v>
          </cell>
        </row>
        <row r="2712">
          <cell r="B2712" t="str">
            <v>Phyeongannamto</v>
          </cell>
          <cell r="C2712" t="str">
            <v>KPPhyeongannamto</v>
          </cell>
        </row>
        <row r="2713">
          <cell r="B2713" t="str">
            <v>P'yǒngan-namdo</v>
          </cell>
          <cell r="C2713" t="str">
            <v>KPP'yǒngan-namdo</v>
          </cell>
        </row>
        <row r="2714">
          <cell r="B2714" t="str">
            <v>P'yǒngan-bukto</v>
          </cell>
          <cell r="C2714" t="str">
            <v>KPP'yǒngan-bukto</v>
          </cell>
        </row>
        <row r="2715">
          <cell r="B2715" t="str">
            <v>Phyeonganpukto</v>
          </cell>
          <cell r="C2715" t="str">
            <v>KPPhyeonganpukto</v>
          </cell>
        </row>
        <row r="2716">
          <cell r="B2716" t="str">
            <v>Chagang-do</v>
          </cell>
          <cell r="C2716" t="str">
            <v>KPChagang-do</v>
          </cell>
        </row>
        <row r="2717">
          <cell r="B2717" t="str">
            <v>Jakangto</v>
          </cell>
          <cell r="C2717" t="str">
            <v>KPJakangto</v>
          </cell>
        </row>
        <row r="2718">
          <cell r="B2718" t="str">
            <v>Hwanghae-namdo</v>
          </cell>
          <cell r="C2718" t="str">
            <v>KPHwanghae-namdo</v>
          </cell>
        </row>
        <row r="2719">
          <cell r="B2719" t="str">
            <v>Hwanghainamto</v>
          </cell>
          <cell r="C2719" t="str">
            <v>KPHwanghainamto</v>
          </cell>
        </row>
        <row r="2720">
          <cell r="B2720" t="str">
            <v>Hwanghae-bukto</v>
          </cell>
          <cell r="C2720" t="str">
            <v>KPHwanghae-bukto</v>
          </cell>
        </row>
        <row r="2721">
          <cell r="B2721" t="str">
            <v>Hwanghaipukto</v>
          </cell>
          <cell r="C2721" t="str">
            <v>KPHwanghaipukto</v>
          </cell>
        </row>
        <row r="2722">
          <cell r="B2722" t="str">
            <v>Kangweonto</v>
          </cell>
          <cell r="C2722" t="str">
            <v>KPKangweonto</v>
          </cell>
        </row>
        <row r="2723">
          <cell r="B2723" t="str">
            <v>Kangwǒn-do</v>
          </cell>
          <cell r="C2723" t="str">
            <v>KPKangwǒn-do</v>
          </cell>
        </row>
        <row r="2724">
          <cell r="B2724" t="str">
            <v>Hamgyǒng-namdo</v>
          </cell>
          <cell r="C2724" t="str">
            <v>KPHamgyǒng-namdo</v>
          </cell>
        </row>
        <row r="2725">
          <cell r="B2725" t="str">
            <v>Hamkyeongnamto</v>
          </cell>
          <cell r="C2725" t="str">
            <v>KPHamkyeongnamto</v>
          </cell>
        </row>
        <row r="2726">
          <cell r="B2726" t="str">
            <v>Hamkyeongpukto</v>
          </cell>
          <cell r="C2726" t="str">
            <v>KPHamkyeongpukto</v>
          </cell>
        </row>
        <row r="2727">
          <cell r="B2727" t="str">
            <v>Hamgyǒng-bukto</v>
          </cell>
          <cell r="C2727" t="str">
            <v>KPHamgyǒng-bukto</v>
          </cell>
        </row>
        <row r="2728">
          <cell r="B2728" t="str">
            <v>Ryangkangto</v>
          </cell>
          <cell r="C2728" t="str">
            <v>KPRyangkangto</v>
          </cell>
        </row>
        <row r="2729">
          <cell r="B2729" t="str">
            <v>Ryanggang-do</v>
          </cell>
          <cell r="C2729" t="str">
            <v>KPRyanggang-do</v>
          </cell>
        </row>
        <row r="2730">
          <cell r="B2730" t="str">
            <v>P'yǒngyang</v>
          </cell>
          <cell r="C2730" t="str">
            <v>KPP'yǒngyang</v>
          </cell>
        </row>
        <row r="2731">
          <cell r="B2731" t="str">
            <v>Phyeongyang</v>
          </cell>
          <cell r="C2731" t="str">
            <v>KPPhyeongyang</v>
          </cell>
        </row>
        <row r="2732">
          <cell r="B2732" t="str">
            <v>Namp’o</v>
          </cell>
          <cell r="C2732" t="str">
            <v>KPNamp’o</v>
          </cell>
        </row>
        <row r="2733">
          <cell r="B2733" t="str">
            <v>Nampho</v>
          </cell>
          <cell r="C2733" t="str">
            <v>KPNampho</v>
          </cell>
        </row>
        <row r="2734">
          <cell r="B2734" t="str">
            <v>Seoul-teukbyeolsi</v>
          </cell>
          <cell r="C2734" t="str">
            <v>KRSeoul-teukbyeolsi</v>
          </cell>
        </row>
        <row r="2735">
          <cell r="B2735" t="str">
            <v>Busan-gwangyeoksi</v>
          </cell>
          <cell r="C2735" t="str">
            <v>KRBusan-gwangyeoksi</v>
          </cell>
        </row>
        <row r="2736">
          <cell r="B2736" t="str">
            <v>Daegu-gwangyeoksi</v>
          </cell>
          <cell r="C2736" t="str">
            <v>KRDaegu-gwangyeoksi</v>
          </cell>
        </row>
        <row r="2737">
          <cell r="B2737" t="str">
            <v>Incheon-gwangyeoksi</v>
          </cell>
          <cell r="C2737" t="str">
            <v>KRIncheon-gwangyeoksi</v>
          </cell>
        </row>
        <row r="2738">
          <cell r="B2738" t="str">
            <v>Gwangju-gwangyeoksi</v>
          </cell>
          <cell r="C2738" t="str">
            <v>KRGwangju-gwangyeoksi</v>
          </cell>
        </row>
        <row r="2739">
          <cell r="B2739" t="str">
            <v>Daejeon-gwangyeoksi</v>
          </cell>
          <cell r="C2739" t="str">
            <v>KRDaejeon-gwangyeoksi</v>
          </cell>
        </row>
        <row r="2740">
          <cell r="B2740" t="str">
            <v>Ulsan-gwangyeoksi</v>
          </cell>
          <cell r="C2740" t="str">
            <v>KRUlsan-gwangyeoksi</v>
          </cell>
        </row>
        <row r="2741">
          <cell r="B2741" t="str">
            <v>Gyeonggi-do</v>
          </cell>
          <cell r="C2741" t="str">
            <v>KRGyeonggi-do</v>
          </cell>
        </row>
        <row r="2742">
          <cell r="B2742" t="str">
            <v>Gangwon-do</v>
          </cell>
          <cell r="C2742" t="str">
            <v>KRGangwon-do</v>
          </cell>
        </row>
        <row r="2743">
          <cell r="B2743" t="str">
            <v>Chungcheongbuk-do</v>
          </cell>
          <cell r="C2743" t="str">
            <v>KRChungcheongbuk-do</v>
          </cell>
        </row>
        <row r="2744">
          <cell r="B2744" t="str">
            <v>Chungcheongnam-do</v>
          </cell>
          <cell r="C2744" t="str">
            <v>KRChungcheongnam-do</v>
          </cell>
        </row>
        <row r="2745">
          <cell r="B2745" t="str">
            <v>Jeollabuk-do</v>
          </cell>
          <cell r="C2745" t="str">
            <v>KRJeollabuk-do</v>
          </cell>
        </row>
        <row r="2746">
          <cell r="B2746" t="str">
            <v>Jeollanam-do</v>
          </cell>
          <cell r="C2746" t="str">
            <v>KRJeollanam-do</v>
          </cell>
        </row>
        <row r="2747">
          <cell r="B2747" t="str">
            <v>Gyeongsangbuk-do</v>
          </cell>
          <cell r="C2747" t="str">
            <v>KRGyeongsangbuk-do</v>
          </cell>
        </row>
        <row r="2748">
          <cell r="B2748" t="str">
            <v>Gyeongsangnam-do</v>
          </cell>
          <cell r="C2748" t="str">
            <v>KRGyeongsangnam-do</v>
          </cell>
        </row>
        <row r="2749">
          <cell r="B2749" t="str">
            <v>Jeju-teukbyeoljachido</v>
          </cell>
          <cell r="C2749" t="str">
            <v>KRJeju-teukbyeoljachido</v>
          </cell>
        </row>
        <row r="2750">
          <cell r="B2750" t="str">
            <v>Sejong</v>
          </cell>
          <cell r="C2750" t="str">
            <v>KRSejong</v>
          </cell>
        </row>
        <row r="2751">
          <cell r="B2751" t="str">
            <v>Al Aḩmadī</v>
          </cell>
          <cell r="C2751" t="str">
            <v>KWAl Aḩmadī</v>
          </cell>
        </row>
        <row r="2752">
          <cell r="B2752" t="str">
            <v>Al Farwānīyah</v>
          </cell>
          <cell r="C2752" t="str">
            <v>KWAl Farwānīyah</v>
          </cell>
        </row>
        <row r="2753">
          <cell r="B2753" t="str">
            <v>Ḩawallī</v>
          </cell>
          <cell r="C2753" t="str">
            <v>KWḨawallī</v>
          </cell>
        </row>
        <row r="2754">
          <cell r="B2754" t="str">
            <v>Al Jahrā’</v>
          </cell>
          <cell r="C2754" t="str">
            <v>KWAl Jahrā’</v>
          </cell>
        </row>
        <row r="2755">
          <cell r="B2755" t="str">
            <v>Al ‘Āşimah</v>
          </cell>
          <cell r="C2755" t="str">
            <v>KWAl ‘Āşimah</v>
          </cell>
        </row>
        <row r="2756">
          <cell r="B2756" t="str">
            <v>Mubārak al Kabīr</v>
          </cell>
          <cell r="C2756" t="str">
            <v>KWMubārak al Kabīr</v>
          </cell>
        </row>
        <row r="2757">
          <cell r="B2757" t="str">
            <v>Aqmola oblysy</v>
          </cell>
          <cell r="C2757" t="str">
            <v>KZAqmola oblysy</v>
          </cell>
        </row>
        <row r="2758">
          <cell r="B2758" t="str">
            <v>Akmolinskaja oblast'</v>
          </cell>
          <cell r="C2758" t="str">
            <v>KZAkmolinskaja oblast'</v>
          </cell>
        </row>
        <row r="2759">
          <cell r="B2759" t="str">
            <v>Akmolinskaya oblast'</v>
          </cell>
          <cell r="C2759" t="str">
            <v>KZAkmolinskaya oblast'</v>
          </cell>
        </row>
        <row r="2760">
          <cell r="B2760" t="str">
            <v>Aqtöbe oblysy</v>
          </cell>
          <cell r="C2760" t="str">
            <v>KZAqtöbe oblysy</v>
          </cell>
        </row>
        <row r="2761">
          <cell r="B2761" t="str">
            <v>Aktjubinskaja oblast'</v>
          </cell>
          <cell r="C2761" t="str">
            <v>KZAktjubinskaja oblast'</v>
          </cell>
        </row>
        <row r="2762">
          <cell r="B2762" t="str">
            <v>Aktyubinskaya oblast'</v>
          </cell>
          <cell r="C2762" t="str">
            <v>KZAktyubinskaya oblast'</v>
          </cell>
        </row>
        <row r="2763">
          <cell r="B2763" t="str">
            <v>Almaty oblysy</v>
          </cell>
          <cell r="C2763" t="str">
            <v>KZAlmaty oblysy</v>
          </cell>
        </row>
        <row r="2764">
          <cell r="B2764" t="str">
            <v>Almatinskaja oblast'</v>
          </cell>
          <cell r="C2764" t="str">
            <v>KZAlmatinskaja oblast'</v>
          </cell>
        </row>
        <row r="2765">
          <cell r="B2765" t="str">
            <v>Almatinskaya oblast'</v>
          </cell>
          <cell r="C2765" t="str">
            <v>KZAlmatinskaya oblast'</v>
          </cell>
        </row>
        <row r="2766">
          <cell r="B2766" t="str">
            <v>Atyraū oblysy</v>
          </cell>
          <cell r="C2766" t="str">
            <v>KZAtyraū oblysy</v>
          </cell>
        </row>
        <row r="2767">
          <cell r="B2767" t="str">
            <v>Atyrauskaja oblast'</v>
          </cell>
          <cell r="C2767" t="str">
            <v>KZAtyrauskaja oblast'</v>
          </cell>
        </row>
        <row r="2768">
          <cell r="B2768" t="str">
            <v>Atyrauskaya oblast'</v>
          </cell>
          <cell r="C2768" t="str">
            <v>KZAtyrauskaya oblast'</v>
          </cell>
        </row>
        <row r="2769">
          <cell r="B2769" t="str">
            <v>Qaraghandy oblysy</v>
          </cell>
          <cell r="C2769" t="str">
            <v>KZQaraghandy oblysy</v>
          </cell>
        </row>
        <row r="2770">
          <cell r="B2770" t="str">
            <v>Karagandinskaja oblast'</v>
          </cell>
          <cell r="C2770" t="str">
            <v>KZKaragandinskaja oblast'</v>
          </cell>
        </row>
        <row r="2771">
          <cell r="B2771" t="str">
            <v>Karagandinskaya oblast'</v>
          </cell>
          <cell r="C2771" t="str">
            <v>KZKaragandinskaya oblast'</v>
          </cell>
        </row>
        <row r="2772">
          <cell r="B2772" t="str">
            <v>Qostanay oblysy</v>
          </cell>
          <cell r="C2772" t="str">
            <v>KZQostanay oblysy</v>
          </cell>
        </row>
        <row r="2773">
          <cell r="B2773" t="str">
            <v>Kostanayskaya oblast'</v>
          </cell>
          <cell r="C2773" t="str">
            <v>KZKostanayskaya oblast'</v>
          </cell>
        </row>
        <row r="2774">
          <cell r="B2774" t="str">
            <v>Kostanajskaja oblast'</v>
          </cell>
          <cell r="C2774" t="str">
            <v>KZKostanajskaja oblast'</v>
          </cell>
        </row>
        <row r="2775">
          <cell r="B2775" t="str">
            <v>Qyzylorda oblysy</v>
          </cell>
          <cell r="C2775" t="str">
            <v>KZQyzylorda oblysy</v>
          </cell>
        </row>
        <row r="2776">
          <cell r="B2776" t="str">
            <v>Kyzylordinskaja oblast'</v>
          </cell>
          <cell r="C2776" t="str">
            <v>KZKyzylordinskaja oblast'</v>
          </cell>
        </row>
        <row r="2777">
          <cell r="B2777" t="str">
            <v>Kyzylordinskaya oblast'</v>
          </cell>
          <cell r="C2777" t="str">
            <v>KZKyzylordinskaya oblast'</v>
          </cell>
        </row>
        <row r="2778">
          <cell r="B2778" t="str">
            <v>Mangghystaū oblysy</v>
          </cell>
          <cell r="C2778" t="str">
            <v>KZMangghystaū oblysy</v>
          </cell>
        </row>
        <row r="2779">
          <cell r="B2779" t="str">
            <v>Mangistauskaya oblast'</v>
          </cell>
          <cell r="C2779" t="str">
            <v>KZMangistauskaya oblast'</v>
          </cell>
        </row>
        <row r="2780">
          <cell r="B2780" t="str">
            <v>Mangystauskaja oblast'</v>
          </cell>
          <cell r="C2780" t="str">
            <v>KZMangystauskaja oblast'</v>
          </cell>
        </row>
        <row r="2781">
          <cell r="B2781" t="str">
            <v>Pavlodar oblysy</v>
          </cell>
          <cell r="C2781" t="str">
            <v>KZPavlodar oblysy</v>
          </cell>
        </row>
        <row r="2782">
          <cell r="B2782" t="str">
            <v>Pavlodarskaja oblast'</v>
          </cell>
          <cell r="C2782" t="str">
            <v>KZPavlodarskaja oblast'</v>
          </cell>
        </row>
        <row r="2783">
          <cell r="B2783" t="str">
            <v>Pavlodarskaya oblast'</v>
          </cell>
          <cell r="C2783" t="str">
            <v>KZPavlodarskaya oblast'</v>
          </cell>
        </row>
        <row r="2784">
          <cell r="B2784" t="str">
            <v>Soltüstik Qazaqstan oblysy</v>
          </cell>
          <cell r="C2784" t="str">
            <v>KZSoltüstik Qazaqstan oblysy</v>
          </cell>
        </row>
        <row r="2785">
          <cell r="B2785" t="str">
            <v>Severo-Kazakhstanskaya oblast'</v>
          </cell>
          <cell r="C2785" t="str">
            <v>KZSevero-Kazakhstanskaya oblast'</v>
          </cell>
        </row>
        <row r="2786">
          <cell r="B2786" t="str">
            <v>Severo-Kazahstanskaja oblast'</v>
          </cell>
          <cell r="C2786" t="str">
            <v>KZSevero-Kazahstanskaja oblast'</v>
          </cell>
        </row>
        <row r="2787">
          <cell r="B2787" t="str">
            <v>Shyghys Qazaqstan oblysy</v>
          </cell>
          <cell r="C2787" t="str">
            <v>KZShyghys Qazaqstan oblysy</v>
          </cell>
        </row>
        <row r="2788">
          <cell r="B2788" t="str">
            <v>Vostočno-Kazahstanskaja oblast'</v>
          </cell>
          <cell r="C2788" t="str">
            <v>KZVostočno-Kazahstanskaja oblast'</v>
          </cell>
        </row>
        <row r="2789">
          <cell r="B2789" t="str">
            <v>Vostochno-Kazakhstanskaya oblast'</v>
          </cell>
          <cell r="C2789" t="str">
            <v>KZVostochno-Kazakhstanskaya oblast'</v>
          </cell>
        </row>
        <row r="2790">
          <cell r="B2790" t="str">
            <v>Türkistan oblysy</v>
          </cell>
          <cell r="C2790" t="str">
            <v>KZTürkistan oblysy</v>
          </cell>
        </row>
        <row r="2791">
          <cell r="B2791" t="str">
            <v>Turkestanskaja oblast'</v>
          </cell>
          <cell r="C2791" t="str">
            <v>KZTurkestanskaja oblast'</v>
          </cell>
        </row>
        <row r="2792">
          <cell r="B2792" t="str">
            <v>Turkestankaya oblast'</v>
          </cell>
          <cell r="C2792" t="str">
            <v>KZTurkestankaya oblast'</v>
          </cell>
        </row>
        <row r="2793">
          <cell r="B2793" t="str">
            <v>Batys Qazaqstan oblysy</v>
          </cell>
          <cell r="C2793" t="str">
            <v>KZBatys Qazaqstan oblysy</v>
          </cell>
        </row>
        <row r="2794">
          <cell r="B2794" t="str">
            <v>Zapadno-Kazahstanskaja oblast'</v>
          </cell>
          <cell r="C2794" t="str">
            <v>KZZapadno-Kazahstanskaja oblast'</v>
          </cell>
        </row>
        <row r="2795">
          <cell r="B2795" t="str">
            <v>Zapadno-Kazakhstanskaya oblast'</v>
          </cell>
          <cell r="C2795" t="str">
            <v>KZZapadno-Kazakhstanskaya oblast'</v>
          </cell>
        </row>
        <row r="2796">
          <cell r="B2796" t="str">
            <v>Zhambyl oblysy</v>
          </cell>
          <cell r="C2796" t="str">
            <v>KZZhambyl oblysy</v>
          </cell>
        </row>
        <row r="2797">
          <cell r="B2797" t="str">
            <v>Žambylskaja oblast'</v>
          </cell>
          <cell r="C2797" t="str">
            <v>KZŽambylskaja oblast'</v>
          </cell>
        </row>
        <row r="2798">
          <cell r="B2798" t="str">
            <v>Zhambylskaya oblast'</v>
          </cell>
          <cell r="C2798" t="str">
            <v>KZZhambylskaya oblast'</v>
          </cell>
        </row>
        <row r="2799">
          <cell r="B2799" t="str">
            <v>Almaty</v>
          </cell>
          <cell r="C2799" t="str">
            <v>KZAlmaty</v>
          </cell>
        </row>
        <row r="2800">
          <cell r="B2800" t="str">
            <v>Almaty</v>
          </cell>
          <cell r="C2800" t="str">
            <v>KZAlmaty</v>
          </cell>
        </row>
        <row r="2801">
          <cell r="B2801" t="str">
            <v>Almaty</v>
          </cell>
          <cell r="C2801" t="str">
            <v>KZAlmaty</v>
          </cell>
        </row>
        <row r="2802">
          <cell r="B2802" t="str">
            <v>Astana</v>
          </cell>
          <cell r="C2802" t="str">
            <v>KZAstana</v>
          </cell>
        </row>
        <row r="2803">
          <cell r="B2803" t="str">
            <v>Astana</v>
          </cell>
          <cell r="C2803" t="str">
            <v>KZAstana</v>
          </cell>
        </row>
        <row r="2804">
          <cell r="B2804" t="str">
            <v>Astana</v>
          </cell>
          <cell r="C2804" t="str">
            <v>KZAstana</v>
          </cell>
        </row>
        <row r="2805">
          <cell r="B2805" t="str">
            <v>Bayqongyr</v>
          </cell>
          <cell r="C2805" t="str">
            <v>KZBayqongyr</v>
          </cell>
        </row>
        <row r="2806">
          <cell r="B2806" t="str">
            <v>Bajkonyr</v>
          </cell>
          <cell r="C2806" t="str">
            <v>KZBajkonyr</v>
          </cell>
        </row>
        <row r="2807">
          <cell r="B2807" t="str">
            <v>Baykonyr</v>
          </cell>
          <cell r="C2807" t="str">
            <v>KZBaykonyr</v>
          </cell>
        </row>
        <row r="2808">
          <cell r="B2808" t="str">
            <v>Shymkent</v>
          </cell>
          <cell r="C2808" t="str">
            <v>KZShymkent</v>
          </cell>
        </row>
        <row r="2809">
          <cell r="B2809" t="str">
            <v>Šimkent</v>
          </cell>
          <cell r="C2809" t="str">
            <v>KZŠimkent</v>
          </cell>
        </row>
        <row r="2810">
          <cell r="B2810" t="str">
            <v>Shymkent</v>
          </cell>
          <cell r="C2810" t="str">
            <v>KZShymkent</v>
          </cell>
        </row>
        <row r="2811">
          <cell r="B2811" t="str">
            <v>Viangchan</v>
          </cell>
          <cell r="C2811" t="str">
            <v>LAViangchan</v>
          </cell>
        </row>
        <row r="2812">
          <cell r="B2812" t="str">
            <v>Attapu</v>
          </cell>
          <cell r="C2812" t="str">
            <v>LAAttapu</v>
          </cell>
        </row>
        <row r="2813">
          <cell r="B2813" t="str">
            <v>Bokèo</v>
          </cell>
          <cell r="C2813" t="str">
            <v>LABokèo</v>
          </cell>
        </row>
        <row r="2814">
          <cell r="B2814" t="str">
            <v>Bolikhamxai</v>
          </cell>
          <cell r="C2814" t="str">
            <v>LABolikhamxai</v>
          </cell>
        </row>
        <row r="2815">
          <cell r="B2815" t="str">
            <v>Champasak</v>
          </cell>
          <cell r="C2815" t="str">
            <v>LAChampasak</v>
          </cell>
        </row>
        <row r="2816">
          <cell r="B2816" t="str">
            <v>Houaphan</v>
          </cell>
          <cell r="C2816" t="str">
            <v>LAHouaphan</v>
          </cell>
        </row>
        <row r="2817">
          <cell r="B2817" t="str">
            <v>Khammouan</v>
          </cell>
          <cell r="C2817" t="str">
            <v>LAKhammouan</v>
          </cell>
        </row>
        <row r="2818">
          <cell r="B2818" t="str">
            <v>Louang Namtha</v>
          </cell>
          <cell r="C2818" t="str">
            <v>LALouang Namtha</v>
          </cell>
        </row>
        <row r="2819">
          <cell r="B2819" t="str">
            <v>Louangphabang</v>
          </cell>
          <cell r="C2819" t="str">
            <v>LALouangphabang</v>
          </cell>
        </row>
        <row r="2820">
          <cell r="B2820" t="str">
            <v>Oudômxai</v>
          </cell>
          <cell r="C2820" t="str">
            <v>LAOudômxai</v>
          </cell>
        </row>
        <row r="2821">
          <cell r="B2821" t="str">
            <v>Phôngsali</v>
          </cell>
          <cell r="C2821" t="str">
            <v>LAPhôngsali</v>
          </cell>
        </row>
        <row r="2822">
          <cell r="B2822" t="str">
            <v>Salavan</v>
          </cell>
          <cell r="C2822" t="str">
            <v>LASalavan</v>
          </cell>
        </row>
        <row r="2823">
          <cell r="B2823" t="str">
            <v>Savannakhét</v>
          </cell>
          <cell r="C2823" t="str">
            <v>LASavannakhét</v>
          </cell>
        </row>
        <row r="2824">
          <cell r="B2824" t="str">
            <v>Viangchan</v>
          </cell>
          <cell r="C2824" t="str">
            <v>LAViangchan</v>
          </cell>
        </row>
        <row r="2825">
          <cell r="B2825" t="str">
            <v>Xaignabouli</v>
          </cell>
          <cell r="C2825" t="str">
            <v>LAXaignabouli</v>
          </cell>
        </row>
        <row r="2826">
          <cell r="B2826" t="str">
            <v>Xékong</v>
          </cell>
          <cell r="C2826" t="str">
            <v>LAXékong</v>
          </cell>
        </row>
        <row r="2827">
          <cell r="B2827" t="str">
            <v>Xiangkhouang</v>
          </cell>
          <cell r="C2827" t="str">
            <v>LAXiangkhouang</v>
          </cell>
        </row>
        <row r="2828">
          <cell r="B2828" t="str">
            <v>Xaisômboun</v>
          </cell>
          <cell r="C2828" t="str">
            <v>LAXaisômboun</v>
          </cell>
        </row>
        <row r="2829">
          <cell r="B2829" t="str">
            <v>‘Akkār</v>
          </cell>
          <cell r="C2829" t="str">
            <v>LB‘Akkār</v>
          </cell>
        </row>
        <row r="2830">
          <cell r="B2830" t="str">
            <v>Aakkâr</v>
          </cell>
          <cell r="C2830" t="str">
            <v>LBAakkâr</v>
          </cell>
        </row>
        <row r="2831">
          <cell r="B2831" t="str">
            <v>Ash Shimāl</v>
          </cell>
          <cell r="C2831" t="str">
            <v>LBAsh Shimāl</v>
          </cell>
        </row>
        <row r="2832">
          <cell r="B2832" t="str">
            <v>Liban-Nord</v>
          </cell>
          <cell r="C2832" t="str">
            <v>LBLiban-Nord</v>
          </cell>
        </row>
        <row r="2833">
          <cell r="B2833" t="str">
            <v>Bayrūt</v>
          </cell>
          <cell r="C2833" t="str">
            <v>LBBayrūt</v>
          </cell>
        </row>
        <row r="2834">
          <cell r="B2834" t="str">
            <v>Beyrouth</v>
          </cell>
          <cell r="C2834" t="str">
            <v>LBBeyrouth</v>
          </cell>
        </row>
        <row r="2835">
          <cell r="B2835" t="str">
            <v>B‘alabak-Al Hirmil</v>
          </cell>
          <cell r="C2835" t="str">
            <v>LBB‘alabak-Al Hirmil</v>
          </cell>
        </row>
        <row r="2836">
          <cell r="B2836" t="str">
            <v>Baalbek-Hermel</v>
          </cell>
          <cell r="C2836" t="str">
            <v>LBBaalbek-Hermel</v>
          </cell>
        </row>
        <row r="2837">
          <cell r="B2837" t="str">
            <v>Béqaa</v>
          </cell>
          <cell r="C2837" t="str">
            <v>LBBéqaa</v>
          </cell>
        </row>
        <row r="2838">
          <cell r="B2838" t="str">
            <v>Al Biqā‘</v>
          </cell>
          <cell r="C2838" t="str">
            <v>LBAl Biqā‘</v>
          </cell>
        </row>
        <row r="2839">
          <cell r="B2839" t="str">
            <v>Al Janūb</v>
          </cell>
          <cell r="C2839" t="str">
            <v>LBAl Janūb</v>
          </cell>
        </row>
        <row r="2840">
          <cell r="B2840" t="str">
            <v>Liban-Sud</v>
          </cell>
          <cell r="C2840" t="str">
            <v>LBLiban-Sud</v>
          </cell>
        </row>
        <row r="2841">
          <cell r="B2841" t="str">
            <v>Mont-Liban</v>
          </cell>
          <cell r="C2841" t="str">
            <v>LBMont-Liban</v>
          </cell>
        </row>
        <row r="2842">
          <cell r="B2842" t="str">
            <v>Jabal Lubnān</v>
          </cell>
          <cell r="C2842" t="str">
            <v>LBJabal Lubnān</v>
          </cell>
        </row>
        <row r="2843">
          <cell r="B2843" t="str">
            <v>Nabatîyé</v>
          </cell>
          <cell r="C2843" t="str">
            <v>LBNabatîyé</v>
          </cell>
        </row>
        <row r="2844">
          <cell r="B2844" t="str">
            <v>An Nabaţīyah</v>
          </cell>
          <cell r="C2844" t="str">
            <v>LBAn Nabaţīyah</v>
          </cell>
        </row>
        <row r="2845">
          <cell r="B2845" t="str">
            <v>Anse la Raye</v>
          </cell>
          <cell r="C2845" t="str">
            <v>LCAnse la Raye</v>
          </cell>
        </row>
        <row r="2846">
          <cell r="B2846" t="str">
            <v>Castries</v>
          </cell>
          <cell r="C2846" t="str">
            <v>LCCastries</v>
          </cell>
        </row>
        <row r="2847">
          <cell r="B2847" t="str">
            <v>Choiseul</v>
          </cell>
          <cell r="C2847" t="str">
            <v>LCChoiseul</v>
          </cell>
        </row>
        <row r="2848">
          <cell r="B2848" t="str">
            <v>Dennery</v>
          </cell>
          <cell r="C2848" t="str">
            <v>LCDennery</v>
          </cell>
        </row>
        <row r="2849">
          <cell r="B2849" t="str">
            <v>Gros Islet</v>
          </cell>
          <cell r="C2849" t="str">
            <v>LCGros Islet</v>
          </cell>
        </row>
        <row r="2850">
          <cell r="B2850" t="str">
            <v>Laborie</v>
          </cell>
          <cell r="C2850" t="str">
            <v>LCLaborie</v>
          </cell>
        </row>
        <row r="2851">
          <cell r="B2851" t="str">
            <v>Micoud</v>
          </cell>
          <cell r="C2851" t="str">
            <v>LCMicoud</v>
          </cell>
        </row>
        <row r="2852">
          <cell r="B2852" t="str">
            <v>Soufrière</v>
          </cell>
          <cell r="C2852" t="str">
            <v>LCSoufrière</v>
          </cell>
        </row>
        <row r="2853">
          <cell r="B2853" t="str">
            <v>Vieux Fort</v>
          </cell>
          <cell r="C2853" t="str">
            <v>LCVieux Fort</v>
          </cell>
        </row>
        <row r="2854">
          <cell r="B2854" t="str">
            <v>Canaries</v>
          </cell>
          <cell r="C2854" t="str">
            <v>LCCanaries</v>
          </cell>
        </row>
        <row r="2855">
          <cell r="B2855" t="str">
            <v>Balzers</v>
          </cell>
          <cell r="C2855" t="str">
            <v>LIBalzers</v>
          </cell>
        </row>
        <row r="2856">
          <cell r="B2856" t="str">
            <v>Eschen</v>
          </cell>
          <cell r="C2856" t="str">
            <v>LIEschen</v>
          </cell>
        </row>
        <row r="2857">
          <cell r="B2857" t="str">
            <v>Gamprin</v>
          </cell>
          <cell r="C2857" t="str">
            <v>LIGamprin</v>
          </cell>
        </row>
        <row r="2858">
          <cell r="B2858" t="str">
            <v>Mauren</v>
          </cell>
          <cell r="C2858" t="str">
            <v>LIMauren</v>
          </cell>
        </row>
        <row r="2859">
          <cell r="B2859" t="str">
            <v>Planken</v>
          </cell>
          <cell r="C2859" t="str">
            <v>LIPlanken</v>
          </cell>
        </row>
        <row r="2860">
          <cell r="B2860" t="str">
            <v>Ruggell</v>
          </cell>
          <cell r="C2860" t="str">
            <v>LIRuggell</v>
          </cell>
        </row>
        <row r="2861">
          <cell r="B2861" t="str">
            <v>Schaan</v>
          </cell>
          <cell r="C2861" t="str">
            <v>LISchaan</v>
          </cell>
        </row>
        <row r="2862">
          <cell r="B2862" t="str">
            <v>Schellenberg</v>
          </cell>
          <cell r="C2862" t="str">
            <v>LISchellenberg</v>
          </cell>
        </row>
        <row r="2863">
          <cell r="B2863" t="str">
            <v>Triesen</v>
          </cell>
          <cell r="C2863" t="str">
            <v>LITriesen</v>
          </cell>
        </row>
        <row r="2864">
          <cell r="B2864" t="str">
            <v>Triesenberg</v>
          </cell>
          <cell r="C2864" t="str">
            <v>LITriesenberg</v>
          </cell>
        </row>
        <row r="2865">
          <cell r="B2865" t="str">
            <v>Vaduz</v>
          </cell>
          <cell r="C2865" t="str">
            <v>LIVaduz</v>
          </cell>
        </row>
        <row r="2866">
          <cell r="B2866" t="str">
            <v>Western Province</v>
          </cell>
          <cell r="C2866" t="str">
            <v>LKWestern Province</v>
          </cell>
        </row>
        <row r="2867">
          <cell r="B2867" t="str">
            <v>Basnāhira paḷāta</v>
          </cell>
          <cell r="C2867" t="str">
            <v>LKBasnāhira paḷāta</v>
          </cell>
        </row>
        <row r="2868">
          <cell r="B2868" t="str">
            <v>Mel mākāṇam</v>
          </cell>
          <cell r="C2868" t="str">
            <v>LKMel mākāṇam</v>
          </cell>
        </row>
        <row r="2869">
          <cell r="B2869" t="str">
            <v>Colombo</v>
          </cell>
          <cell r="C2869" t="str">
            <v>LKColombo</v>
          </cell>
        </row>
        <row r="2870">
          <cell r="B2870" t="str">
            <v>Kŏḷamba</v>
          </cell>
          <cell r="C2870" t="str">
            <v>LKKŏḷamba</v>
          </cell>
        </row>
        <row r="2871">
          <cell r="B2871" t="str">
            <v>Kŏl̮umpu</v>
          </cell>
          <cell r="C2871" t="str">
            <v>LKKŏl̮umpu</v>
          </cell>
        </row>
        <row r="2872">
          <cell r="B2872" t="str">
            <v>Gampaha</v>
          </cell>
          <cell r="C2872" t="str">
            <v>LKGampaha</v>
          </cell>
        </row>
        <row r="2873">
          <cell r="B2873" t="str">
            <v>Gampaha</v>
          </cell>
          <cell r="C2873" t="str">
            <v>LKGampaha</v>
          </cell>
        </row>
        <row r="2874">
          <cell r="B2874" t="str">
            <v>Kampahā</v>
          </cell>
          <cell r="C2874" t="str">
            <v>LKKampahā</v>
          </cell>
        </row>
        <row r="2875">
          <cell r="B2875" t="str">
            <v>Kalutara</v>
          </cell>
          <cell r="C2875" t="str">
            <v>LKKalutara</v>
          </cell>
        </row>
        <row r="2876">
          <cell r="B2876" t="str">
            <v>Kaḷutara</v>
          </cell>
          <cell r="C2876" t="str">
            <v>LKKaḷutara</v>
          </cell>
        </row>
        <row r="2877">
          <cell r="B2877" t="str">
            <v>Kaḷuttuṟai</v>
          </cell>
          <cell r="C2877" t="str">
            <v>LKKaḷuttuṟai</v>
          </cell>
        </row>
        <row r="2878">
          <cell r="B2878" t="str">
            <v>Central Province</v>
          </cell>
          <cell r="C2878" t="str">
            <v>LKCentral Province</v>
          </cell>
        </row>
        <row r="2879">
          <cell r="B2879" t="str">
            <v>Madhyama paḷāta</v>
          </cell>
          <cell r="C2879" t="str">
            <v>LKMadhyama paḷāta</v>
          </cell>
        </row>
        <row r="2880">
          <cell r="B2880" t="str">
            <v>Mattiya mākāṇam</v>
          </cell>
          <cell r="C2880" t="str">
            <v>LKMattiya mākāṇam</v>
          </cell>
        </row>
        <row r="2881">
          <cell r="B2881" t="str">
            <v>Kandy</v>
          </cell>
          <cell r="C2881" t="str">
            <v>LKKandy</v>
          </cell>
        </row>
        <row r="2882">
          <cell r="B2882" t="str">
            <v>Mahanuvara</v>
          </cell>
          <cell r="C2882" t="str">
            <v>LKMahanuvara</v>
          </cell>
        </row>
        <row r="2883">
          <cell r="B2883" t="str">
            <v>Kaṇṭi</v>
          </cell>
          <cell r="C2883" t="str">
            <v>LKKaṇṭi</v>
          </cell>
        </row>
        <row r="2884">
          <cell r="B2884" t="str">
            <v>Matale</v>
          </cell>
          <cell r="C2884" t="str">
            <v>LKMatale</v>
          </cell>
        </row>
        <row r="2885">
          <cell r="B2885" t="str">
            <v>Mātale</v>
          </cell>
          <cell r="C2885" t="str">
            <v>LKMātale</v>
          </cell>
        </row>
        <row r="2886">
          <cell r="B2886" t="str">
            <v>Māttaḷai</v>
          </cell>
          <cell r="C2886" t="str">
            <v>LKMāttaḷai</v>
          </cell>
        </row>
        <row r="2887">
          <cell r="B2887" t="str">
            <v>Nuwara Eliya</v>
          </cell>
          <cell r="C2887" t="str">
            <v>LKNuwara Eliya</v>
          </cell>
        </row>
        <row r="2888">
          <cell r="B2888" t="str">
            <v>Nuvara Ĕliya</v>
          </cell>
          <cell r="C2888" t="str">
            <v>LKNuvara Ĕliya</v>
          </cell>
        </row>
        <row r="2889">
          <cell r="B2889" t="str">
            <v>Nuvarĕliyā</v>
          </cell>
          <cell r="C2889" t="str">
            <v>LKNuvarĕliyā</v>
          </cell>
        </row>
        <row r="2890">
          <cell r="B2890" t="str">
            <v>Southern Province</v>
          </cell>
          <cell r="C2890" t="str">
            <v>LKSouthern Province</v>
          </cell>
        </row>
        <row r="2891">
          <cell r="B2891" t="str">
            <v>Dakuṇu paḷāta</v>
          </cell>
          <cell r="C2891" t="str">
            <v>LKDakuṇu paḷāta</v>
          </cell>
        </row>
        <row r="2892">
          <cell r="B2892" t="str">
            <v>Tĕṉ mākāṇam</v>
          </cell>
          <cell r="C2892" t="str">
            <v>LKTĕṉ mākāṇam</v>
          </cell>
        </row>
        <row r="2893">
          <cell r="B2893" t="str">
            <v>Galle</v>
          </cell>
          <cell r="C2893" t="str">
            <v>LKGalle</v>
          </cell>
        </row>
        <row r="2894">
          <cell r="B2894" t="str">
            <v>Gālla</v>
          </cell>
          <cell r="C2894" t="str">
            <v>LKGālla</v>
          </cell>
        </row>
        <row r="2895">
          <cell r="B2895" t="str">
            <v>Kāli</v>
          </cell>
          <cell r="C2895" t="str">
            <v>LKKāli</v>
          </cell>
        </row>
        <row r="2896">
          <cell r="B2896" t="str">
            <v>Matara</v>
          </cell>
          <cell r="C2896" t="str">
            <v>LKMatara</v>
          </cell>
        </row>
        <row r="2897">
          <cell r="B2897" t="str">
            <v>Mātara</v>
          </cell>
          <cell r="C2897" t="str">
            <v>LKMātara</v>
          </cell>
        </row>
        <row r="2898">
          <cell r="B2898" t="str">
            <v>Māttaṛai</v>
          </cell>
          <cell r="C2898" t="str">
            <v>LKMāttaṛai</v>
          </cell>
        </row>
        <row r="2899">
          <cell r="B2899" t="str">
            <v>Hambantota</v>
          </cell>
          <cell r="C2899" t="str">
            <v>LKHambantota</v>
          </cell>
        </row>
        <row r="2900">
          <cell r="B2900" t="str">
            <v>Hambantŏṭa</v>
          </cell>
          <cell r="C2900" t="str">
            <v>LKHambantŏṭa</v>
          </cell>
        </row>
        <row r="2901">
          <cell r="B2901" t="str">
            <v>Ampāntōṭṭai</v>
          </cell>
          <cell r="C2901" t="str">
            <v>LKAmpāntōṭṭai</v>
          </cell>
        </row>
        <row r="2902">
          <cell r="B2902" t="str">
            <v>Northern Province</v>
          </cell>
          <cell r="C2902" t="str">
            <v>LKNorthern Province</v>
          </cell>
        </row>
        <row r="2903">
          <cell r="B2903" t="str">
            <v>Uturu paḷāta</v>
          </cell>
          <cell r="C2903" t="str">
            <v>LKUturu paḷāta</v>
          </cell>
        </row>
        <row r="2904">
          <cell r="B2904" t="str">
            <v>Vaṭakku mākāṇam</v>
          </cell>
          <cell r="C2904" t="str">
            <v>LKVaṭakku mākāṇam</v>
          </cell>
        </row>
        <row r="2905">
          <cell r="B2905" t="str">
            <v>Jaffna</v>
          </cell>
          <cell r="C2905" t="str">
            <v>LKJaffna</v>
          </cell>
        </row>
        <row r="2906">
          <cell r="B2906" t="str">
            <v>Yāpanaya</v>
          </cell>
          <cell r="C2906" t="str">
            <v>LKYāpanaya</v>
          </cell>
        </row>
        <row r="2907">
          <cell r="B2907" t="str">
            <v>Yāl̮ppāṇam</v>
          </cell>
          <cell r="C2907" t="str">
            <v>LKYāl̮ppāṇam</v>
          </cell>
        </row>
        <row r="2908">
          <cell r="B2908" t="str">
            <v>Kilinochchi</v>
          </cell>
          <cell r="C2908" t="str">
            <v>LKKilinochchi</v>
          </cell>
        </row>
        <row r="2909">
          <cell r="B2909" t="str">
            <v>Kilinŏchchi</v>
          </cell>
          <cell r="C2909" t="str">
            <v>LKKilinŏchchi</v>
          </cell>
        </row>
        <row r="2910">
          <cell r="B2910" t="str">
            <v>Kiḷinochchi</v>
          </cell>
          <cell r="C2910" t="str">
            <v>LKKiḷinochchi</v>
          </cell>
        </row>
        <row r="2911">
          <cell r="B2911" t="str">
            <v>Mannar</v>
          </cell>
          <cell r="C2911" t="str">
            <v>LKMannar</v>
          </cell>
        </row>
        <row r="2912">
          <cell r="B2912" t="str">
            <v>Mannārama</v>
          </cell>
          <cell r="C2912" t="str">
            <v>LKMannārama</v>
          </cell>
        </row>
        <row r="2913">
          <cell r="B2913" t="str">
            <v>Maṉṉār</v>
          </cell>
          <cell r="C2913" t="str">
            <v>LKMaṉṉār</v>
          </cell>
        </row>
        <row r="2914">
          <cell r="B2914" t="str">
            <v>Vavuniya</v>
          </cell>
          <cell r="C2914" t="str">
            <v>LKVavuniya</v>
          </cell>
        </row>
        <row r="2915">
          <cell r="B2915" t="str">
            <v>Vavuniyāva</v>
          </cell>
          <cell r="C2915" t="str">
            <v>LKVavuniyāva</v>
          </cell>
        </row>
        <row r="2916">
          <cell r="B2916" t="str">
            <v>Vavuṉiyā</v>
          </cell>
          <cell r="C2916" t="str">
            <v>LKVavuṉiyā</v>
          </cell>
        </row>
        <row r="2917">
          <cell r="B2917" t="str">
            <v>Mullaittivu</v>
          </cell>
          <cell r="C2917" t="str">
            <v>LKMullaittivu</v>
          </cell>
        </row>
        <row r="2918">
          <cell r="B2918" t="str">
            <v>Mulativ</v>
          </cell>
          <cell r="C2918" t="str">
            <v>LKMulativ</v>
          </cell>
        </row>
        <row r="2919">
          <cell r="B2919" t="str">
            <v>Mullaittīvu</v>
          </cell>
          <cell r="C2919" t="str">
            <v>LKMullaittīvu</v>
          </cell>
        </row>
        <row r="2920">
          <cell r="B2920" t="str">
            <v>Eastern Province</v>
          </cell>
          <cell r="C2920" t="str">
            <v>LKEastern Province</v>
          </cell>
        </row>
        <row r="2921">
          <cell r="B2921" t="str">
            <v>Næ̆gĕnahira paḷāta</v>
          </cell>
          <cell r="C2921" t="str">
            <v>LKNæ̆gĕnahira paḷāta</v>
          </cell>
        </row>
        <row r="2922">
          <cell r="B2922" t="str">
            <v>Kil̮akku mākāṇam</v>
          </cell>
          <cell r="C2922" t="str">
            <v>LKKil̮akku mākāṇam</v>
          </cell>
        </row>
        <row r="2923">
          <cell r="B2923" t="str">
            <v>Batticaloa</v>
          </cell>
          <cell r="C2923" t="str">
            <v>LKBatticaloa</v>
          </cell>
        </row>
        <row r="2924">
          <cell r="B2924" t="str">
            <v>Maḍakalapuva</v>
          </cell>
          <cell r="C2924" t="str">
            <v>LKMaḍakalapuva</v>
          </cell>
        </row>
        <row r="2925">
          <cell r="B2925" t="str">
            <v>Maṭṭakkaḷappu</v>
          </cell>
          <cell r="C2925" t="str">
            <v>LKMaṭṭakkaḷappu</v>
          </cell>
        </row>
        <row r="2926">
          <cell r="B2926" t="str">
            <v>Ampara</v>
          </cell>
          <cell r="C2926" t="str">
            <v>LKAmpara</v>
          </cell>
        </row>
        <row r="2927">
          <cell r="B2927" t="str">
            <v>Ampāra</v>
          </cell>
          <cell r="C2927" t="str">
            <v>LKAmpāra</v>
          </cell>
        </row>
        <row r="2928">
          <cell r="B2928" t="str">
            <v>Ampāṟai</v>
          </cell>
          <cell r="C2928" t="str">
            <v>LKAmpāṟai</v>
          </cell>
        </row>
        <row r="2929">
          <cell r="B2929" t="str">
            <v>Trincomalee</v>
          </cell>
          <cell r="C2929" t="str">
            <v>LKTrincomalee</v>
          </cell>
        </row>
        <row r="2930">
          <cell r="B2930" t="str">
            <v>Trikuṇāmalaya</v>
          </cell>
          <cell r="C2930" t="str">
            <v>LKTrikuṇāmalaya</v>
          </cell>
        </row>
        <row r="2931">
          <cell r="B2931" t="str">
            <v>Tirukŏṇamalai</v>
          </cell>
          <cell r="C2931" t="str">
            <v>LKTirukŏṇamalai</v>
          </cell>
        </row>
        <row r="2932">
          <cell r="B2932" t="str">
            <v>North Western Province</v>
          </cell>
          <cell r="C2932" t="str">
            <v>LKNorth Western Province</v>
          </cell>
        </row>
        <row r="2933">
          <cell r="B2933" t="str">
            <v>Vayamba paḷāta</v>
          </cell>
          <cell r="C2933" t="str">
            <v>LKVayamba paḷāta</v>
          </cell>
        </row>
        <row r="2934">
          <cell r="B2934" t="str">
            <v>Vaṭamel mākāṇam</v>
          </cell>
          <cell r="C2934" t="str">
            <v>LKVaṭamel mākāṇam</v>
          </cell>
        </row>
        <row r="2935">
          <cell r="B2935" t="str">
            <v>Kurunegala</v>
          </cell>
          <cell r="C2935" t="str">
            <v>LKKurunegala</v>
          </cell>
        </row>
        <row r="2936">
          <cell r="B2936" t="str">
            <v>Kuruṇægala</v>
          </cell>
          <cell r="C2936" t="str">
            <v>LKKuruṇægala</v>
          </cell>
        </row>
        <row r="2937">
          <cell r="B2937" t="str">
            <v>Kurunākal</v>
          </cell>
          <cell r="C2937" t="str">
            <v>LKKurunākal</v>
          </cell>
        </row>
        <row r="2938">
          <cell r="B2938" t="str">
            <v>Puttalam</v>
          </cell>
          <cell r="C2938" t="str">
            <v>LKPuttalam</v>
          </cell>
        </row>
        <row r="2939">
          <cell r="B2939" t="str">
            <v>Puttalama</v>
          </cell>
          <cell r="C2939" t="str">
            <v>LKPuttalama</v>
          </cell>
        </row>
        <row r="2940">
          <cell r="B2940" t="str">
            <v>Puttaḷam</v>
          </cell>
          <cell r="C2940" t="str">
            <v>LKPuttaḷam</v>
          </cell>
        </row>
        <row r="2941">
          <cell r="B2941" t="str">
            <v>North Central Province</v>
          </cell>
          <cell r="C2941" t="str">
            <v>LKNorth Central Province</v>
          </cell>
        </row>
        <row r="2942">
          <cell r="B2942" t="str">
            <v>Uturumæ̆da paḷāta</v>
          </cell>
          <cell r="C2942" t="str">
            <v>LKUturumæ̆da paḷāta</v>
          </cell>
        </row>
        <row r="2943">
          <cell r="B2943" t="str">
            <v>Vaṭamattiya mākāṇam</v>
          </cell>
          <cell r="C2943" t="str">
            <v>LKVaṭamattiya mākāṇam</v>
          </cell>
        </row>
        <row r="2944">
          <cell r="B2944" t="str">
            <v>Anuradhapura</v>
          </cell>
          <cell r="C2944" t="str">
            <v>LKAnuradhapura</v>
          </cell>
        </row>
        <row r="2945">
          <cell r="B2945" t="str">
            <v>Anurādhapura</v>
          </cell>
          <cell r="C2945" t="str">
            <v>LKAnurādhapura</v>
          </cell>
        </row>
        <row r="2946">
          <cell r="B2946" t="str">
            <v>Anurātapuram</v>
          </cell>
          <cell r="C2946" t="str">
            <v>LKAnurātapuram</v>
          </cell>
        </row>
        <row r="2947">
          <cell r="B2947" t="str">
            <v>Polonnaruwa</v>
          </cell>
          <cell r="C2947" t="str">
            <v>LKPolonnaruwa</v>
          </cell>
        </row>
        <row r="2948">
          <cell r="B2948" t="str">
            <v>Pŏḷŏnnaruva</v>
          </cell>
          <cell r="C2948" t="str">
            <v>LKPŏḷŏnnaruva</v>
          </cell>
        </row>
        <row r="2949">
          <cell r="B2949" t="str">
            <v>Pŏlaṉṉaṛuvai</v>
          </cell>
          <cell r="C2949" t="str">
            <v>LKPŏlaṉṉaṛuvai</v>
          </cell>
        </row>
        <row r="2950">
          <cell r="B2950" t="str">
            <v>Uva Province</v>
          </cell>
          <cell r="C2950" t="str">
            <v>LKUva Province</v>
          </cell>
        </row>
        <row r="2951">
          <cell r="B2951" t="str">
            <v>Ūva paḷāta</v>
          </cell>
          <cell r="C2951" t="str">
            <v>LKŪva paḷāta</v>
          </cell>
        </row>
        <row r="2952">
          <cell r="B2952" t="str">
            <v>Ūvā mākāṇam</v>
          </cell>
          <cell r="C2952" t="str">
            <v>LKŪvā mākāṇam</v>
          </cell>
        </row>
        <row r="2953">
          <cell r="B2953" t="str">
            <v>Badulla</v>
          </cell>
          <cell r="C2953" t="str">
            <v>LKBadulla</v>
          </cell>
        </row>
        <row r="2954">
          <cell r="B2954" t="str">
            <v>Badulla</v>
          </cell>
          <cell r="C2954" t="str">
            <v>LKBadulla</v>
          </cell>
        </row>
        <row r="2955">
          <cell r="B2955" t="str">
            <v>Patuḷai</v>
          </cell>
          <cell r="C2955" t="str">
            <v>LKPatuḷai</v>
          </cell>
        </row>
        <row r="2956">
          <cell r="B2956" t="str">
            <v>Monaragala</v>
          </cell>
          <cell r="C2956" t="str">
            <v>LKMonaragala</v>
          </cell>
        </row>
        <row r="2957">
          <cell r="B2957" t="str">
            <v>Mŏṇarāgala</v>
          </cell>
          <cell r="C2957" t="str">
            <v>LKMŏṇarāgala</v>
          </cell>
        </row>
        <row r="2958">
          <cell r="B2958" t="str">
            <v>Mŏṉarākalai</v>
          </cell>
          <cell r="C2958" t="str">
            <v>LKMŏṉarākalai</v>
          </cell>
        </row>
        <row r="2959">
          <cell r="B2959" t="str">
            <v>Sabaragamuwa Province</v>
          </cell>
          <cell r="C2959" t="str">
            <v>LKSabaragamuwa Province</v>
          </cell>
        </row>
        <row r="2960">
          <cell r="B2960" t="str">
            <v>Sabaragamuva paḷāta</v>
          </cell>
          <cell r="C2960" t="str">
            <v>LKSabaragamuva paḷāta</v>
          </cell>
        </row>
        <row r="2961">
          <cell r="B2961" t="str">
            <v>Chappirakamuva mākāṇam</v>
          </cell>
          <cell r="C2961" t="str">
            <v>LKChappirakamuva mākāṇam</v>
          </cell>
        </row>
        <row r="2962">
          <cell r="B2962" t="str">
            <v>Ratnapura</v>
          </cell>
          <cell r="C2962" t="str">
            <v>LKRatnapura</v>
          </cell>
        </row>
        <row r="2963">
          <cell r="B2963" t="str">
            <v>Ratnapura</v>
          </cell>
          <cell r="C2963" t="str">
            <v>LKRatnapura</v>
          </cell>
        </row>
        <row r="2964">
          <cell r="B2964" t="str">
            <v>Irattiṉapuri</v>
          </cell>
          <cell r="C2964" t="str">
            <v>LKIrattiṉapuri</v>
          </cell>
        </row>
        <row r="2965">
          <cell r="B2965" t="str">
            <v>Kegalla</v>
          </cell>
          <cell r="C2965" t="str">
            <v>LKKegalla</v>
          </cell>
        </row>
        <row r="2966">
          <cell r="B2966" t="str">
            <v>Kægalla</v>
          </cell>
          <cell r="C2966" t="str">
            <v>LKKægalla</v>
          </cell>
        </row>
        <row r="2967">
          <cell r="B2967" t="str">
            <v>Kekālai</v>
          </cell>
          <cell r="C2967" t="str">
            <v>LKKekālai</v>
          </cell>
        </row>
        <row r="2968">
          <cell r="B2968" t="str">
            <v>Bong</v>
          </cell>
          <cell r="C2968" t="str">
            <v>LRBong</v>
          </cell>
        </row>
        <row r="2969">
          <cell r="B2969" t="str">
            <v>Bomi</v>
          </cell>
          <cell r="C2969" t="str">
            <v>LRBomi</v>
          </cell>
        </row>
        <row r="2970">
          <cell r="B2970" t="str">
            <v>Grand Cape Mount</v>
          </cell>
          <cell r="C2970" t="str">
            <v>LRGrand Cape Mount</v>
          </cell>
        </row>
        <row r="2971">
          <cell r="B2971" t="str">
            <v>Grand Bassa</v>
          </cell>
          <cell r="C2971" t="str">
            <v>LRGrand Bassa</v>
          </cell>
        </row>
        <row r="2972">
          <cell r="B2972" t="str">
            <v>Grand Gedeh</v>
          </cell>
          <cell r="C2972" t="str">
            <v>LRGrand Gedeh</v>
          </cell>
        </row>
        <row r="2973">
          <cell r="B2973" t="str">
            <v>Grand Kru</v>
          </cell>
          <cell r="C2973" t="str">
            <v>LRGrand Kru</v>
          </cell>
        </row>
        <row r="2974">
          <cell r="B2974" t="str">
            <v>Gbarpolu</v>
          </cell>
          <cell r="C2974" t="str">
            <v>LRGbarpolu</v>
          </cell>
        </row>
        <row r="2975">
          <cell r="B2975" t="str">
            <v>Lofa</v>
          </cell>
          <cell r="C2975" t="str">
            <v>LRLofa</v>
          </cell>
        </row>
        <row r="2976">
          <cell r="B2976" t="str">
            <v>Margibi</v>
          </cell>
          <cell r="C2976" t="str">
            <v>LRMargibi</v>
          </cell>
        </row>
        <row r="2977">
          <cell r="B2977" t="str">
            <v>Montserrado</v>
          </cell>
          <cell r="C2977" t="str">
            <v>LRMontserrado</v>
          </cell>
        </row>
        <row r="2978">
          <cell r="B2978" t="str">
            <v>Maryland</v>
          </cell>
          <cell r="C2978" t="str">
            <v>LRMaryland</v>
          </cell>
        </row>
        <row r="2979">
          <cell r="B2979" t="str">
            <v>Nimba</v>
          </cell>
          <cell r="C2979" t="str">
            <v>LRNimba</v>
          </cell>
        </row>
        <row r="2980">
          <cell r="B2980" t="str">
            <v>River Gee</v>
          </cell>
          <cell r="C2980" t="str">
            <v>LRRiver Gee</v>
          </cell>
        </row>
        <row r="2981">
          <cell r="B2981" t="str">
            <v>River Cess</v>
          </cell>
          <cell r="C2981" t="str">
            <v>LRRiver Cess</v>
          </cell>
        </row>
        <row r="2982">
          <cell r="B2982" t="str">
            <v>Sinoe</v>
          </cell>
          <cell r="C2982" t="str">
            <v>LRSinoe</v>
          </cell>
        </row>
        <row r="2983">
          <cell r="B2983" t="str">
            <v>Maseru</v>
          </cell>
          <cell r="C2983" t="str">
            <v>LSMaseru</v>
          </cell>
        </row>
        <row r="2984">
          <cell r="B2984" t="str">
            <v>Maseru</v>
          </cell>
          <cell r="C2984" t="str">
            <v>LSMaseru</v>
          </cell>
        </row>
        <row r="2985">
          <cell r="B2985" t="str">
            <v>Butha-Buthe</v>
          </cell>
          <cell r="C2985" t="str">
            <v>LSButha-Buthe</v>
          </cell>
        </row>
        <row r="2986">
          <cell r="B2986" t="str">
            <v>Butha-Buthe</v>
          </cell>
          <cell r="C2986" t="str">
            <v>LSButha-Buthe</v>
          </cell>
        </row>
        <row r="2987">
          <cell r="B2987" t="str">
            <v>Leribe</v>
          </cell>
          <cell r="C2987" t="str">
            <v>LSLeribe</v>
          </cell>
        </row>
        <row r="2988">
          <cell r="B2988" t="str">
            <v>Leribe</v>
          </cell>
          <cell r="C2988" t="str">
            <v>LSLeribe</v>
          </cell>
        </row>
        <row r="2989">
          <cell r="B2989" t="str">
            <v>Berea</v>
          </cell>
          <cell r="C2989" t="str">
            <v>LSBerea</v>
          </cell>
        </row>
        <row r="2990">
          <cell r="B2990" t="str">
            <v>Berea</v>
          </cell>
          <cell r="C2990" t="str">
            <v>LSBerea</v>
          </cell>
        </row>
        <row r="2991">
          <cell r="B2991" t="str">
            <v>Mafeteng</v>
          </cell>
          <cell r="C2991" t="str">
            <v>LSMafeteng</v>
          </cell>
        </row>
        <row r="2992">
          <cell r="B2992" t="str">
            <v>Mafeteng</v>
          </cell>
          <cell r="C2992" t="str">
            <v>LSMafeteng</v>
          </cell>
        </row>
        <row r="2993">
          <cell r="B2993" t="str">
            <v>Mohale's Hoek</v>
          </cell>
          <cell r="C2993" t="str">
            <v>LSMohale's Hoek</v>
          </cell>
        </row>
        <row r="2994">
          <cell r="B2994" t="str">
            <v>Mohale's Hoek</v>
          </cell>
          <cell r="C2994" t="str">
            <v>LSMohale's Hoek</v>
          </cell>
        </row>
        <row r="2995">
          <cell r="B2995" t="str">
            <v>Quthing</v>
          </cell>
          <cell r="C2995" t="str">
            <v>LSQuthing</v>
          </cell>
        </row>
        <row r="2996">
          <cell r="B2996" t="str">
            <v>Quthing</v>
          </cell>
          <cell r="C2996" t="str">
            <v>LSQuthing</v>
          </cell>
        </row>
        <row r="2997">
          <cell r="B2997" t="str">
            <v>Qacha's Nek</v>
          </cell>
          <cell r="C2997" t="str">
            <v>LSQacha's Nek</v>
          </cell>
        </row>
        <row r="2998">
          <cell r="B2998" t="str">
            <v>Qacha's Nek</v>
          </cell>
          <cell r="C2998" t="str">
            <v>LSQacha's Nek</v>
          </cell>
        </row>
        <row r="2999">
          <cell r="B2999" t="str">
            <v>Mokhotlong</v>
          </cell>
          <cell r="C2999" t="str">
            <v>LSMokhotlong</v>
          </cell>
        </row>
        <row r="3000">
          <cell r="B3000" t="str">
            <v>Mokhotlong</v>
          </cell>
          <cell r="C3000" t="str">
            <v>LSMokhotlong</v>
          </cell>
        </row>
        <row r="3001">
          <cell r="B3001" t="str">
            <v>Thaba-Tseka</v>
          </cell>
          <cell r="C3001" t="str">
            <v>LSThaba-Tseka</v>
          </cell>
        </row>
        <row r="3002">
          <cell r="B3002" t="str">
            <v>Thaba-Tseka</v>
          </cell>
          <cell r="C3002" t="str">
            <v>LSThaba-Tseka</v>
          </cell>
        </row>
        <row r="3003">
          <cell r="B3003" t="str">
            <v>Alytaus apskritis</v>
          </cell>
          <cell r="C3003" t="str">
            <v>LTAlytaus apskritis</v>
          </cell>
        </row>
        <row r="3004">
          <cell r="B3004" t="str">
            <v>Klaipėdos apskritis</v>
          </cell>
          <cell r="C3004" t="str">
            <v>LTKlaipėdos apskritis</v>
          </cell>
        </row>
        <row r="3005">
          <cell r="B3005" t="str">
            <v>Kauno apskritis</v>
          </cell>
          <cell r="C3005" t="str">
            <v>LTKauno apskritis</v>
          </cell>
        </row>
        <row r="3006">
          <cell r="B3006" t="str">
            <v>Marijampolės apskritis</v>
          </cell>
          <cell r="C3006" t="str">
            <v>LTMarijampolės apskritis</v>
          </cell>
        </row>
        <row r="3007">
          <cell r="B3007" t="str">
            <v>Panevėžio apskritis</v>
          </cell>
          <cell r="C3007" t="str">
            <v>LTPanevėžio apskritis</v>
          </cell>
        </row>
        <row r="3008">
          <cell r="B3008" t="str">
            <v>Šiaulių apskritis</v>
          </cell>
          <cell r="C3008" t="str">
            <v>LTŠiaulių apskritis</v>
          </cell>
        </row>
        <row r="3009">
          <cell r="B3009" t="str">
            <v>Tauragės apskritis</v>
          </cell>
          <cell r="C3009" t="str">
            <v>LTTauragės apskritis</v>
          </cell>
        </row>
        <row r="3010">
          <cell r="B3010" t="str">
            <v>Telšių apskritis</v>
          </cell>
          <cell r="C3010" t="str">
            <v>LTTelšių apskritis</v>
          </cell>
        </row>
        <row r="3011">
          <cell r="B3011" t="str">
            <v>Utenos apskritis</v>
          </cell>
          <cell r="C3011" t="str">
            <v>LTUtenos apskritis</v>
          </cell>
        </row>
        <row r="3012">
          <cell r="B3012" t="str">
            <v>Vilniaus apskritis</v>
          </cell>
          <cell r="C3012" t="str">
            <v>LTVilniaus apskritis</v>
          </cell>
        </row>
        <row r="3013">
          <cell r="B3013" t="str">
            <v>Alytaus miestas</v>
          </cell>
          <cell r="C3013" t="str">
            <v>LTAlytaus miestas</v>
          </cell>
        </row>
        <row r="3014">
          <cell r="B3014" t="str">
            <v>Kauno miestas</v>
          </cell>
          <cell r="C3014" t="str">
            <v>LTKauno miestas</v>
          </cell>
        </row>
        <row r="3015">
          <cell r="B3015" t="str">
            <v>Klaipėdos miestas</v>
          </cell>
          <cell r="C3015" t="str">
            <v>LTKlaipėdos miestas</v>
          </cell>
        </row>
        <row r="3016">
          <cell r="B3016" t="str">
            <v>Palangos miestas</v>
          </cell>
          <cell r="C3016" t="str">
            <v>LTPalangos miestas</v>
          </cell>
        </row>
        <row r="3017">
          <cell r="B3017" t="str">
            <v>Panevėžio miestas</v>
          </cell>
          <cell r="C3017" t="str">
            <v>LTPanevėžio miestas</v>
          </cell>
        </row>
        <row r="3018">
          <cell r="B3018" t="str">
            <v>Šiaulių miestas</v>
          </cell>
          <cell r="C3018" t="str">
            <v>LTŠiaulių miestas</v>
          </cell>
        </row>
        <row r="3019">
          <cell r="B3019" t="str">
            <v>Vilniaus miestas</v>
          </cell>
          <cell r="C3019" t="str">
            <v>LTVilniaus miestas</v>
          </cell>
        </row>
        <row r="3020">
          <cell r="B3020" t="str">
            <v>Akmenė</v>
          </cell>
          <cell r="C3020" t="str">
            <v>LTAkmenė</v>
          </cell>
        </row>
        <row r="3021">
          <cell r="B3021" t="str">
            <v>Alytus</v>
          </cell>
          <cell r="C3021" t="str">
            <v>LTAlytus</v>
          </cell>
        </row>
        <row r="3022">
          <cell r="B3022" t="str">
            <v>Anykščiai</v>
          </cell>
          <cell r="C3022" t="str">
            <v>LTAnykščiai</v>
          </cell>
        </row>
        <row r="3023">
          <cell r="B3023" t="str">
            <v>Biržai</v>
          </cell>
          <cell r="C3023" t="str">
            <v>LTBiržai</v>
          </cell>
        </row>
        <row r="3024">
          <cell r="B3024" t="str">
            <v>Ignalina</v>
          </cell>
          <cell r="C3024" t="str">
            <v>LTIgnalina</v>
          </cell>
        </row>
        <row r="3025">
          <cell r="B3025" t="str">
            <v>Jonava</v>
          </cell>
          <cell r="C3025" t="str">
            <v>LTJonava</v>
          </cell>
        </row>
        <row r="3026">
          <cell r="B3026" t="str">
            <v>Joniškis</v>
          </cell>
          <cell r="C3026" t="str">
            <v>LTJoniškis</v>
          </cell>
        </row>
        <row r="3027">
          <cell r="B3027" t="str">
            <v>Jurbarkas</v>
          </cell>
          <cell r="C3027" t="str">
            <v>LTJurbarkas</v>
          </cell>
        </row>
        <row r="3028">
          <cell r="B3028" t="str">
            <v>Kaišiadorys</v>
          </cell>
          <cell r="C3028" t="str">
            <v>LTKaišiadorys</v>
          </cell>
        </row>
        <row r="3029">
          <cell r="B3029" t="str">
            <v>Kaunas</v>
          </cell>
          <cell r="C3029" t="str">
            <v>LTKaunas</v>
          </cell>
        </row>
        <row r="3030">
          <cell r="B3030" t="str">
            <v>Kėdainiai</v>
          </cell>
          <cell r="C3030" t="str">
            <v>LTKėdainiai</v>
          </cell>
        </row>
        <row r="3031">
          <cell r="B3031" t="str">
            <v>Kelmė</v>
          </cell>
          <cell r="C3031" t="str">
            <v>LTKelmė</v>
          </cell>
        </row>
        <row r="3032">
          <cell r="B3032" t="str">
            <v>Klaipėda</v>
          </cell>
          <cell r="C3032" t="str">
            <v>LTKlaipėda</v>
          </cell>
        </row>
        <row r="3033">
          <cell r="B3033" t="str">
            <v>Kretinga</v>
          </cell>
          <cell r="C3033" t="str">
            <v>LTKretinga</v>
          </cell>
        </row>
        <row r="3034">
          <cell r="B3034" t="str">
            <v>Kupiškis</v>
          </cell>
          <cell r="C3034" t="str">
            <v>LTKupiškis</v>
          </cell>
        </row>
        <row r="3035">
          <cell r="B3035" t="str">
            <v>Lazdijai</v>
          </cell>
          <cell r="C3035" t="str">
            <v>LTLazdijai</v>
          </cell>
        </row>
        <row r="3036">
          <cell r="B3036" t="str">
            <v>Marijampolė</v>
          </cell>
          <cell r="C3036" t="str">
            <v>LTMarijampolė</v>
          </cell>
        </row>
        <row r="3037">
          <cell r="B3037" t="str">
            <v>Mažeikiai</v>
          </cell>
          <cell r="C3037" t="str">
            <v>LTMažeikiai</v>
          </cell>
        </row>
        <row r="3038">
          <cell r="B3038" t="str">
            <v>Molėtai</v>
          </cell>
          <cell r="C3038" t="str">
            <v>LTMolėtai</v>
          </cell>
        </row>
        <row r="3039">
          <cell r="B3039" t="str">
            <v>Pakruojis</v>
          </cell>
          <cell r="C3039" t="str">
            <v>LTPakruojis</v>
          </cell>
        </row>
        <row r="3040">
          <cell r="B3040" t="str">
            <v>Panevėžys</v>
          </cell>
          <cell r="C3040" t="str">
            <v>LTPanevėžys</v>
          </cell>
        </row>
        <row r="3041">
          <cell r="B3041" t="str">
            <v>Pasvalys</v>
          </cell>
          <cell r="C3041" t="str">
            <v>LTPasvalys</v>
          </cell>
        </row>
        <row r="3042">
          <cell r="B3042" t="str">
            <v>Plungė</v>
          </cell>
          <cell r="C3042" t="str">
            <v>LTPlungė</v>
          </cell>
        </row>
        <row r="3043">
          <cell r="B3043" t="str">
            <v>Prienai</v>
          </cell>
          <cell r="C3043" t="str">
            <v>LTPrienai</v>
          </cell>
        </row>
        <row r="3044">
          <cell r="B3044" t="str">
            <v>Radviliškis</v>
          </cell>
          <cell r="C3044" t="str">
            <v>LTRadviliškis</v>
          </cell>
        </row>
        <row r="3045">
          <cell r="B3045" t="str">
            <v>Raseiniai</v>
          </cell>
          <cell r="C3045" t="str">
            <v>LTRaseiniai</v>
          </cell>
        </row>
        <row r="3046">
          <cell r="B3046" t="str">
            <v>Rokiškis</v>
          </cell>
          <cell r="C3046" t="str">
            <v>LTRokiškis</v>
          </cell>
        </row>
        <row r="3047">
          <cell r="B3047" t="str">
            <v>Šakiai</v>
          </cell>
          <cell r="C3047" t="str">
            <v>LTŠakiai</v>
          </cell>
        </row>
        <row r="3048">
          <cell r="B3048" t="str">
            <v>Šalčininkai</v>
          </cell>
          <cell r="C3048" t="str">
            <v>LTŠalčininkai</v>
          </cell>
        </row>
        <row r="3049">
          <cell r="B3049" t="str">
            <v>Šiauliai</v>
          </cell>
          <cell r="C3049" t="str">
            <v>LTŠiauliai</v>
          </cell>
        </row>
        <row r="3050">
          <cell r="B3050" t="str">
            <v>Šilalė</v>
          </cell>
          <cell r="C3050" t="str">
            <v>LTŠilalė</v>
          </cell>
        </row>
        <row r="3051">
          <cell r="B3051" t="str">
            <v>Šilutė</v>
          </cell>
          <cell r="C3051" t="str">
            <v>LTŠilutė</v>
          </cell>
        </row>
        <row r="3052">
          <cell r="B3052" t="str">
            <v>Širvintos</v>
          </cell>
          <cell r="C3052" t="str">
            <v>LTŠirvintos</v>
          </cell>
        </row>
        <row r="3053">
          <cell r="B3053" t="str">
            <v>Skuodas</v>
          </cell>
          <cell r="C3053" t="str">
            <v>LTSkuodas</v>
          </cell>
        </row>
        <row r="3054">
          <cell r="B3054" t="str">
            <v>Švenčionys</v>
          </cell>
          <cell r="C3054" t="str">
            <v>LTŠvenčionys</v>
          </cell>
        </row>
        <row r="3055">
          <cell r="B3055" t="str">
            <v>Tauragė</v>
          </cell>
          <cell r="C3055" t="str">
            <v>LTTauragė</v>
          </cell>
        </row>
        <row r="3056">
          <cell r="B3056" t="str">
            <v>Telšiai</v>
          </cell>
          <cell r="C3056" t="str">
            <v>LTTelšiai</v>
          </cell>
        </row>
        <row r="3057">
          <cell r="B3057" t="str">
            <v>Trakai</v>
          </cell>
          <cell r="C3057" t="str">
            <v>LTTrakai</v>
          </cell>
        </row>
        <row r="3058">
          <cell r="B3058" t="str">
            <v>Ukmergė</v>
          </cell>
          <cell r="C3058" t="str">
            <v>LTUkmergė</v>
          </cell>
        </row>
        <row r="3059">
          <cell r="B3059" t="str">
            <v>Utena</v>
          </cell>
          <cell r="C3059" t="str">
            <v>LTUtena</v>
          </cell>
        </row>
        <row r="3060">
          <cell r="B3060" t="str">
            <v>Varėna</v>
          </cell>
          <cell r="C3060" t="str">
            <v>LTVarėna</v>
          </cell>
        </row>
        <row r="3061">
          <cell r="B3061" t="str">
            <v>Vilkaviškis</v>
          </cell>
          <cell r="C3061" t="str">
            <v>LTVilkaviškis</v>
          </cell>
        </row>
        <row r="3062">
          <cell r="B3062" t="str">
            <v>Vilnius</v>
          </cell>
          <cell r="C3062" t="str">
            <v>LTVilnius</v>
          </cell>
        </row>
        <row r="3063">
          <cell r="B3063" t="str">
            <v>Zarasai</v>
          </cell>
          <cell r="C3063" t="str">
            <v>LTZarasai</v>
          </cell>
        </row>
        <row r="3064">
          <cell r="B3064" t="str">
            <v>Birštono</v>
          </cell>
          <cell r="C3064" t="str">
            <v>LTBirštono</v>
          </cell>
        </row>
        <row r="3065">
          <cell r="B3065" t="str">
            <v>Druskininkai</v>
          </cell>
          <cell r="C3065" t="str">
            <v>LTDruskininkai</v>
          </cell>
        </row>
        <row r="3066">
          <cell r="B3066" t="str">
            <v>Elektrėnai</v>
          </cell>
          <cell r="C3066" t="str">
            <v>LTElektrėnai</v>
          </cell>
        </row>
        <row r="3067">
          <cell r="B3067" t="str">
            <v>Kalvarijos</v>
          </cell>
          <cell r="C3067" t="str">
            <v>LTKalvarijos</v>
          </cell>
        </row>
        <row r="3068">
          <cell r="B3068" t="str">
            <v>Kazlų Rūdos</v>
          </cell>
          <cell r="C3068" t="str">
            <v>LTKazlų Rūdos</v>
          </cell>
        </row>
        <row r="3069">
          <cell r="B3069" t="str">
            <v>Neringa</v>
          </cell>
          <cell r="C3069" t="str">
            <v>LTNeringa</v>
          </cell>
        </row>
        <row r="3070">
          <cell r="B3070" t="str">
            <v>Pagėgiai</v>
          </cell>
          <cell r="C3070" t="str">
            <v>LTPagėgiai</v>
          </cell>
        </row>
        <row r="3071">
          <cell r="B3071" t="str">
            <v>Rietavo</v>
          </cell>
          <cell r="C3071" t="str">
            <v>LTRietavo</v>
          </cell>
        </row>
        <row r="3072">
          <cell r="B3072" t="str">
            <v>Visaginas</v>
          </cell>
          <cell r="C3072" t="str">
            <v>LTVisaginas</v>
          </cell>
        </row>
        <row r="3073">
          <cell r="B3073" t="str">
            <v>Capellen</v>
          </cell>
          <cell r="C3073" t="str">
            <v>LUCapellen</v>
          </cell>
        </row>
        <row r="3074">
          <cell r="B3074" t="str">
            <v>Capellen</v>
          </cell>
          <cell r="C3074" t="str">
            <v>LUCapellen</v>
          </cell>
        </row>
        <row r="3075">
          <cell r="B3075" t="str">
            <v>Kapellen</v>
          </cell>
          <cell r="C3075" t="str">
            <v>LUKapellen</v>
          </cell>
        </row>
        <row r="3076">
          <cell r="B3076" t="str">
            <v>Clerf</v>
          </cell>
          <cell r="C3076" t="str">
            <v>LUClerf</v>
          </cell>
        </row>
        <row r="3077">
          <cell r="B3077" t="str">
            <v>Clervaux</v>
          </cell>
          <cell r="C3077" t="str">
            <v>LUClervaux</v>
          </cell>
        </row>
        <row r="3078">
          <cell r="B3078" t="str">
            <v>Klierf</v>
          </cell>
          <cell r="C3078" t="str">
            <v>LUKlierf</v>
          </cell>
        </row>
        <row r="3079">
          <cell r="B3079" t="str">
            <v>Diekirch</v>
          </cell>
          <cell r="C3079" t="str">
            <v>LUDiekirch</v>
          </cell>
        </row>
        <row r="3080">
          <cell r="B3080" t="str">
            <v>Diekirch</v>
          </cell>
          <cell r="C3080" t="str">
            <v>LUDiekirch</v>
          </cell>
        </row>
        <row r="3081">
          <cell r="B3081" t="str">
            <v>Diekrech</v>
          </cell>
          <cell r="C3081" t="str">
            <v>LUDiekrech</v>
          </cell>
        </row>
        <row r="3082">
          <cell r="B3082" t="str">
            <v>Echternach</v>
          </cell>
          <cell r="C3082" t="str">
            <v>LUEchternach</v>
          </cell>
        </row>
        <row r="3083">
          <cell r="B3083" t="str">
            <v>Echternach</v>
          </cell>
          <cell r="C3083" t="str">
            <v>LUEchternach</v>
          </cell>
        </row>
        <row r="3084">
          <cell r="B3084" t="str">
            <v>Iechternach</v>
          </cell>
          <cell r="C3084" t="str">
            <v>LUIechternach</v>
          </cell>
        </row>
        <row r="3085">
          <cell r="B3085" t="str">
            <v>Esch an der Alzette</v>
          </cell>
          <cell r="C3085" t="str">
            <v>LUEsch an der Alzette</v>
          </cell>
        </row>
        <row r="3086">
          <cell r="B3086" t="str">
            <v>Esch-sur-Alzette</v>
          </cell>
          <cell r="C3086" t="str">
            <v>LUEsch-sur-Alzette</v>
          </cell>
        </row>
        <row r="3087">
          <cell r="B3087" t="str">
            <v>Esch-Uelzecht</v>
          </cell>
          <cell r="C3087" t="str">
            <v>LUEsch-Uelzecht</v>
          </cell>
        </row>
        <row r="3088">
          <cell r="B3088" t="str">
            <v>Grevenmacher</v>
          </cell>
          <cell r="C3088" t="str">
            <v>LUGrevenmacher</v>
          </cell>
        </row>
        <row r="3089">
          <cell r="B3089" t="str">
            <v>Grevenmacher</v>
          </cell>
          <cell r="C3089" t="str">
            <v>LUGrevenmacher</v>
          </cell>
        </row>
        <row r="3090">
          <cell r="B3090" t="str">
            <v>Gréivemaacher</v>
          </cell>
          <cell r="C3090" t="str">
            <v>LUGréivemaacher</v>
          </cell>
        </row>
        <row r="3091">
          <cell r="B3091" t="str">
            <v>Luxemburg</v>
          </cell>
          <cell r="C3091" t="str">
            <v>LULuxemburg</v>
          </cell>
        </row>
        <row r="3092">
          <cell r="B3092" t="str">
            <v>Luxembourg</v>
          </cell>
          <cell r="C3092" t="str">
            <v>LULuxembourg</v>
          </cell>
        </row>
        <row r="3093">
          <cell r="B3093" t="str">
            <v>Lëtzebuerg</v>
          </cell>
          <cell r="C3093" t="str">
            <v>LULëtzebuerg</v>
          </cell>
        </row>
        <row r="3094">
          <cell r="B3094" t="str">
            <v>Mersch</v>
          </cell>
          <cell r="C3094" t="str">
            <v>LUMersch</v>
          </cell>
        </row>
        <row r="3095">
          <cell r="B3095" t="str">
            <v>Mersch</v>
          </cell>
          <cell r="C3095" t="str">
            <v>LUMersch</v>
          </cell>
        </row>
        <row r="3096">
          <cell r="B3096" t="str">
            <v>Miersch</v>
          </cell>
          <cell r="C3096" t="str">
            <v>LUMiersch</v>
          </cell>
        </row>
        <row r="3097">
          <cell r="B3097" t="str">
            <v>Redingen</v>
          </cell>
          <cell r="C3097" t="str">
            <v>LURedingen</v>
          </cell>
        </row>
        <row r="3098">
          <cell r="B3098" t="str">
            <v>Redange</v>
          </cell>
          <cell r="C3098" t="str">
            <v>LURedange</v>
          </cell>
        </row>
        <row r="3099">
          <cell r="B3099" t="str">
            <v>Réiden-Atert</v>
          </cell>
          <cell r="C3099" t="str">
            <v>LURéiden-Atert</v>
          </cell>
        </row>
        <row r="3100">
          <cell r="B3100" t="str">
            <v>Remich</v>
          </cell>
          <cell r="C3100" t="str">
            <v>LURemich</v>
          </cell>
        </row>
        <row r="3101">
          <cell r="B3101" t="str">
            <v>Remich</v>
          </cell>
          <cell r="C3101" t="str">
            <v>LURemich</v>
          </cell>
        </row>
        <row r="3102">
          <cell r="B3102" t="str">
            <v>Réimech</v>
          </cell>
          <cell r="C3102" t="str">
            <v>LURéimech</v>
          </cell>
        </row>
        <row r="3103">
          <cell r="B3103" t="str">
            <v>Vianden</v>
          </cell>
          <cell r="C3103" t="str">
            <v>LUVianden</v>
          </cell>
        </row>
        <row r="3104">
          <cell r="B3104" t="str">
            <v>Vianden</v>
          </cell>
          <cell r="C3104" t="str">
            <v>LUVianden</v>
          </cell>
        </row>
        <row r="3105">
          <cell r="B3105" t="str">
            <v>Veianen</v>
          </cell>
          <cell r="C3105" t="str">
            <v>LUVeianen</v>
          </cell>
        </row>
        <row r="3106">
          <cell r="B3106" t="str">
            <v>Wiltz</v>
          </cell>
          <cell r="C3106" t="str">
            <v>LUWiltz</v>
          </cell>
        </row>
        <row r="3107">
          <cell r="B3107" t="str">
            <v>Wiltz</v>
          </cell>
          <cell r="C3107" t="str">
            <v>LUWiltz</v>
          </cell>
        </row>
        <row r="3108">
          <cell r="B3108" t="str">
            <v>Wolz</v>
          </cell>
          <cell r="C3108" t="str">
            <v>LUWolz</v>
          </cell>
        </row>
        <row r="3109">
          <cell r="B3109" t="str">
            <v>Aglonas novads</v>
          </cell>
          <cell r="C3109" t="str">
            <v>LVAglonas novads</v>
          </cell>
        </row>
        <row r="3110">
          <cell r="B3110" t="str">
            <v>Aizkraukles novads</v>
          </cell>
          <cell r="C3110" t="str">
            <v>LVAizkraukles novads</v>
          </cell>
        </row>
        <row r="3111">
          <cell r="B3111" t="str">
            <v>Aizputes novads</v>
          </cell>
          <cell r="C3111" t="str">
            <v>LVAizputes novads</v>
          </cell>
        </row>
        <row r="3112">
          <cell r="B3112" t="str">
            <v>Aknīstes novads</v>
          </cell>
          <cell r="C3112" t="str">
            <v>LVAknīstes novads</v>
          </cell>
        </row>
        <row r="3113">
          <cell r="B3113" t="str">
            <v>Alojas novads</v>
          </cell>
          <cell r="C3113" t="str">
            <v>LVAlojas novads</v>
          </cell>
        </row>
        <row r="3114">
          <cell r="B3114" t="str">
            <v>Alsungas novads</v>
          </cell>
          <cell r="C3114" t="str">
            <v>LVAlsungas novads</v>
          </cell>
        </row>
        <row r="3115">
          <cell r="B3115" t="str">
            <v>Alūksnes novads</v>
          </cell>
          <cell r="C3115" t="str">
            <v>LVAlūksnes novads</v>
          </cell>
        </row>
        <row r="3116">
          <cell r="B3116" t="str">
            <v>Amatas novads</v>
          </cell>
          <cell r="C3116" t="str">
            <v>LVAmatas novads</v>
          </cell>
        </row>
        <row r="3117">
          <cell r="B3117" t="str">
            <v>Apes novads</v>
          </cell>
          <cell r="C3117" t="str">
            <v>LVApes novads</v>
          </cell>
        </row>
        <row r="3118">
          <cell r="B3118" t="str">
            <v>Auces novads</v>
          </cell>
          <cell r="C3118" t="str">
            <v>LVAuces novads</v>
          </cell>
        </row>
        <row r="3119">
          <cell r="B3119" t="str">
            <v>Ādažu novads</v>
          </cell>
          <cell r="C3119" t="str">
            <v>LVĀdažu novads</v>
          </cell>
        </row>
        <row r="3120">
          <cell r="B3120" t="str">
            <v>Babītes novads</v>
          </cell>
          <cell r="C3120" t="str">
            <v>LVBabītes novads</v>
          </cell>
        </row>
        <row r="3121">
          <cell r="B3121" t="str">
            <v>Baldones novads</v>
          </cell>
          <cell r="C3121" t="str">
            <v>LVBaldones novads</v>
          </cell>
        </row>
        <row r="3122">
          <cell r="B3122" t="str">
            <v>Baltinavas novads</v>
          </cell>
          <cell r="C3122" t="str">
            <v>LVBaltinavas novads</v>
          </cell>
        </row>
        <row r="3123">
          <cell r="B3123" t="str">
            <v>Balvu novads</v>
          </cell>
          <cell r="C3123" t="str">
            <v>LVBalvu novads</v>
          </cell>
        </row>
        <row r="3124">
          <cell r="B3124" t="str">
            <v>Bauskas novads</v>
          </cell>
          <cell r="C3124" t="str">
            <v>LVBauskas novads</v>
          </cell>
        </row>
        <row r="3125">
          <cell r="B3125" t="str">
            <v>Beverīnas novads</v>
          </cell>
          <cell r="C3125" t="str">
            <v>LVBeverīnas novads</v>
          </cell>
        </row>
        <row r="3126">
          <cell r="B3126" t="str">
            <v>Brocēnu novads</v>
          </cell>
          <cell r="C3126" t="str">
            <v>LVBrocēnu novads</v>
          </cell>
        </row>
        <row r="3127">
          <cell r="B3127" t="str">
            <v>Burtnieku novads</v>
          </cell>
          <cell r="C3127" t="str">
            <v>LVBurtnieku novads</v>
          </cell>
        </row>
        <row r="3128">
          <cell r="B3128" t="str">
            <v>Carnikavas novads</v>
          </cell>
          <cell r="C3128" t="str">
            <v>LVCarnikavas novads</v>
          </cell>
        </row>
        <row r="3129">
          <cell r="B3129" t="str">
            <v>Cesvaines novads</v>
          </cell>
          <cell r="C3129" t="str">
            <v>LVCesvaines novads</v>
          </cell>
        </row>
        <row r="3130">
          <cell r="B3130" t="str">
            <v>Cēsu novads</v>
          </cell>
          <cell r="C3130" t="str">
            <v>LVCēsu novads</v>
          </cell>
        </row>
        <row r="3131">
          <cell r="B3131" t="str">
            <v>Ciblas novads</v>
          </cell>
          <cell r="C3131" t="str">
            <v>LVCiblas novads</v>
          </cell>
        </row>
        <row r="3132">
          <cell r="B3132" t="str">
            <v>Dagdas novads</v>
          </cell>
          <cell r="C3132" t="str">
            <v>LVDagdas novads</v>
          </cell>
        </row>
        <row r="3133">
          <cell r="B3133" t="str">
            <v>Daugavpils novads</v>
          </cell>
          <cell r="C3133" t="str">
            <v>LVDaugavpils novads</v>
          </cell>
        </row>
        <row r="3134">
          <cell r="B3134" t="str">
            <v>Dobeles novads</v>
          </cell>
          <cell r="C3134" t="str">
            <v>LVDobeles novads</v>
          </cell>
        </row>
        <row r="3135">
          <cell r="B3135" t="str">
            <v>Dundagas novads</v>
          </cell>
          <cell r="C3135" t="str">
            <v>LVDundagas novads</v>
          </cell>
        </row>
        <row r="3136">
          <cell r="B3136" t="str">
            <v>Durbes novads</v>
          </cell>
          <cell r="C3136" t="str">
            <v>LVDurbes novads</v>
          </cell>
        </row>
        <row r="3137">
          <cell r="B3137" t="str">
            <v>Engures novads</v>
          </cell>
          <cell r="C3137" t="str">
            <v>LVEngures novads</v>
          </cell>
        </row>
        <row r="3138">
          <cell r="B3138" t="str">
            <v>Ērgļu novads</v>
          </cell>
          <cell r="C3138" t="str">
            <v>LVĒrgļu novads</v>
          </cell>
        </row>
        <row r="3139">
          <cell r="B3139" t="str">
            <v>Garkalnes novads</v>
          </cell>
          <cell r="C3139" t="str">
            <v>LVGarkalnes novads</v>
          </cell>
        </row>
        <row r="3140">
          <cell r="B3140" t="str">
            <v>Grobiņas novads</v>
          </cell>
          <cell r="C3140" t="str">
            <v>LVGrobiņas novads</v>
          </cell>
        </row>
        <row r="3141">
          <cell r="B3141" t="str">
            <v>Gulbenes novads</v>
          </cell>
          <cell r="C3141" t="str">
            <v>LVGulbenes novads</v>
          </cell>
        </row>
        <row r="3142">
          <cell r="B3142" t="str">
            <v>Iecavas novads</v>
          </cell>
          <cell r="C3142" t="str">
            <v>LVIecavas novads</v>
          </cell>
        </row>
        <row r="3143">
          <cell r="B3143" t="str">
            <v>Ikšķiles novads</v>
          </cell>
          <cell r="C3143" t="str">
            <v>LVIkšķiles novads</v>
          </cell>
        </row>
        <row r="3144">
          <cell r="B3144" t="str">
            <v>Ilūkstes novads</v>
          </cell>
          <cell r="C3144" t="str">
            <v>LVIlūkstes novads</v>
          </cell>
        </row>
        <row r="3145">
          <cell r="B3145" t="str">
            <v>Inčukalna novads</v>
          </cell>
          <cell r="C3145" t="str">
            <v>LVInčukalna novads</v>
          </cell>
        </row>
        <row r="3146">
          <cell r="B3146" t="str">
            <v>Jaunjelgavas novads</v>
          </cell>
          <cell r="C3146" t="str">
            <v>LVJaunjelgavas novads</v>
          </cell>
        </row>
        <row r="3147">
          <cell r="B3147" t="str">
            <v>Jaunpiebalgas novads</v>
          </cell>
          <cell r="C3147" t="str">
            <v>LVJaunpiebalgas novads</v>
          </cell>
        </row>
        <row r="3148">
          <cell r="B3148" t="str">
            <v>Jaunpils novads</v>
          </cell>
          <cell r="C3148" t="str">
            <v>LVJaunpils novads</v>
          </cell>
        </row>
        <row r="3149">
          <cell r="B3149" t="str">
            <v>Jelgavas novads</v>
          </cell>
          <cell r="C3149" t="str">
            <v>LVJelgavas novads</v>
          </cell>
        </row>
        <row r="3150">
          <cell r="B3150" t="str">
            <v>Jēkabpils novads</v>
          </cell>
          <cell r="C3150" t="str">
            <v>LVJēkabpils novads</v>
          </cell>
        </row>
        <row r="3151">
          <cell r="B3151" t="str">
            <v>Kandavas novads</v>
          </cell>
          <cell r="C3151" t="str">
            <v>LVKandavas novads</v>
          </cell>
        </row>
        <row r="3152">
          <cell r="B3152" t="str">
            <v>Kārsavas novads</v>
          </cell>
          <cell r="C3152" t="str">
            <v>LVKārsavas novads</v>
          </cell>
        </row>
        <row r="3153">
          <cell r="B3153" t="str">
            <v>Kocēnu novads</v>
          </cell>
          <cell r="C3153" t="str">
            <v>LVKocēnu novads</v>
          </cell>
        </row>
        <row r="3154">
          <cell r="B3154" t="str">
            <v>Kokneses novads</v>
          </cell>
          <cell r="C3154" t="str">
            <v>LVKokneses novads</v>
          </cell>
        </row>
        <row r="3155">
          <cell r="B3155" t="str">
            <v>Krāslavas novads</v>
          </cell>
          <cell r="C3155" t="str">
            <v>LVKrāslavas novads</v>
          </cell>
        </row>
        <row r="3156">
          <cell r="B3156" t="str">
            <v>Krimuldas novads</v>
          </cell>
          <cell r="C3156" t="str">
            <v>LVKrimuldas novads</v>
          </cell>
        </row>
        <row r="3157">
          <cell r="B3157" t="str">
            <v>Krustpils novads</v>
          </cell>
          <cell r="C3157" t="str">
            <v>LVKrustpils novads</v>
          </cell>
        </row>
        <row r="3158">
          <cell r="B3158" t="str">
            <v>Kuldīgas novads</v>
          </cell>
          <cell r="C3158" t="str">
            <v>LVKuldīgas novads</v>
          </cell>
        </row>
        <row r="3159">
          <cell r="B3159" t="str">
            <v>Ķeguma novads</v>
          </cell>
          <cell r="C3159" t="str">
            <v>LVĶeguma novads</v>
          </cell>
        </row>
        <row r="3160">
          <cell r="B3160" t="str">
            <v>Ķekavas novads</v>
          </cell>
          <cell r="C3160" t="str">
            <v>LVĶekavas novads</v>
          </cell>
        </row>
        <row r="3161">
          <cell r="B3161" t="str">
            <v>Lielvārdes novads</v>
          </cell>
          <cell r="C3161" t="str">
            <v>LVLielvārdes novads</v>
          </cell>
        </row>
        <row r="3162">
          <cell r="B3162" t="str">
            <v>Limbažu novads</v>
          </cell>
          <cell r="C3162" t="str">
            <v>LVLimbažu novads</v>
          </cell>
        </row>
        <row r="3163">
          <cell r="B3163" t="str">
            <v>Līgatnes novads</v>
          </cell>
          <cell r="C3163" t="str">
            <v>LVLīgatnes novads</v>
          </cell>
        </row>
        <row r="3164">
          <cell r="B3164" t="str">
            <v>Līvānu novads</v>
          </cell>
          <cell r="C3164" t="str">
            <v>LVLīvānu novads</v>
          </cell>
        </row>
        <row r="3165">
          <cell r="B3165" t="str">
            <v>Lubānas novads</v>
          </cell>
          <cell r="C3165" t="str">
            <v>LVLubānas novads</v>
          </cell>
        </row>
        <row r="3166">
          <cell r="B3166" t="str">
            <v>Ludzas novads</v>
          </cell>
          <cell r="C3166" t="str">
            <v>LVLudzas novads</v>
          </cell>
        </row>
        <row r="3167">
          <cell r="B3167" t="str">
            <v>Madonas novads</v>
          </cell>
          <cell r="C3167" t="str">
            <v>LVMadonas novads</v>
          </cell>
        </row>
        <row r="3168">
          <cell r="B3168" t="str">
            <v>Mazsalacas novads</v>
          </cell>
          <cell r="C3168" t="str">
            <v>LVMazsalacas novads</v>
          </cell>
        </row>
        <row r="3169">
          <cell r="B3169" t="str">
            <v>Mālpils novads</v>
          </cell>
          <cell r="C3169" t="str">
            <v>LVMālpils novads</v>
          </cell>
        </row>
        <row r="3170">
          <cell r="B3170" t="str">
            <v>Mārupes novads</v>
          </cell>
          <cell r="C3170" t="str">
            <v>LVMārupes novads</v>
          </cell>
        </row>
        <row r="3171">
          <cell r="B3171" t="str">
            <v>Mērsraga novads</v>
          </cell>
          <cell r="C3171" t="str">
            <v>LVMērsraga novads</v>
          </cell>
        </row>
        <row r="3172">
          <cell r="B3172" t="str">
            <v>Naukšēnu novads</v>
          </cell>
          <cell r="C3172" t="str">
            <v>LVNaukšēnu novads</v>
          </cell>
        </row>
        <row r="3173">
          <cell r="B3173" t="str">
            <v>Neretas novads</v>
          </cell>
          <cell r="C3173" t="str">
            <v>LVNeretas novads</v>
          </cell>
        </row>
        <row r="3174">
          <cell r="B3174" t="str">
            <v>Nīcas novads</v>
          </cell>
          <cell r="C3174" t="str">
            <v>LVNīcas novads</v>
          </cell>
        </row>
        <row r="3175">
          <cell r="B3175" t="str">
            <v>Ogres novads</v>
          </cell>
          <cell r="C3175" t="str">
            <v>LVOgres novads</v>
          </cell>
        </row>
        <row r="3176">
          <cell r="B3176" t="str">
            <v>Olaines novads</v>
          </cell>
          <cell r="C3176" t="str">
            <v>LVOlaines novads</v>
          </cell>
        </row>
        <row r="3177">
          <cell r="B3177" t="str">
            <v>Ozolnieku novads</v>
          </cell>
          <cell r="C3177" t="str">
            <v>LVOzolnieku novads</v>
          </cell>
        </row>
        <row r="3178">
          <cell r="B3178" t="str">
            <v>Pārgaujas novads</v>
          </cell>
          <cell r="C3178" t="str">
            <v>LVPārgaujas novads</v>
          </cell>
        </row>
        <row r="3179">
          <cell r="B3179" t="str">
            <v>Pāvilostas novads</v>
          </cell>
          <cell r="C3179" t="str">
            <v>LVPāvilostas novads</v>
          </cell>
        </row>
        <row r="3180">
          <cell r="B3180" t="str">
            <v>Pļaviņu novads</v>
          </cell>
          <cell r="C3180" t="str">
            <v>LVPļaviņu novads</v>
          </cell>
        </row>
        <row r="3181">
          <cell r="B3181" t="str">
            <v>Preiļu novads</v>
          </cell>
          <cell r="C3181" t="str">
            <v>LVPreiļu novads</v>
          </cell>
        </row>
        <row r="3182">
          <cell r="B3182" t="str">
            <v>Priekules novads</v>
          </cell>
          <cell r="C3182" t="str">
            <v>LVPriekules novads</v>
          </cell>
        </row>
        <row r="3183">
          <cell r="B3183" t="str">
            <v>Priekuļu novads</v>
          </cell>
          <cell r="C3183" t="str">
            <v>LVPriekuļu novads</v>
          </cell>
        </row>
        <row r="3184">
          <cell r="B3184" t="str">
            <v>Raunas novads</v>
          </cell>
          <cell r="C3184" t="str">
            <v>LVRaunas novads</v>
          </cell>
        </row>
        <row r="3185">
          <cell r="B3185" t="str">
            <v>Rēzeknes novads</v>
          </cell>
          <cell r="C3185" t="str">
            <v>LVRēzeknes novads</v>
          </cell>
        </row>
        <row r="3186">
          <cell r="B3186" t="str">
            <v>Riebiņu novads</v>
          </cell>
          <cell r="C3186" t="str">
            <v>LVRiebiņu novads</v>
          </cell>
        </row>
        <row r="3187">
          <cell r="B3187" t="str">
            <v>Rojas novads</v>
          </cell>
          <cell r="C3187" t="str">
            <v>LVRojas novads</v>
          </cell>
        </row>
        <row r="3188">
          <cell r="B3188" t="str">
            <v>Ropažu novads</v>
          </cell>
          <cell r="C3188" t="str">
            <v>LVRopažu novads</v>
          </cell>
        </row>
        <row r="3189">
          <cell r="B3189" t="str">
            <v>Rucavas novads</v>
          </cell>
          <cell r="C3189" t="str">
            <v>LVRucavas novads</v>
          </cell>
        </row>
        <row r="3190">
          <cell r="B3190" t="str">
            <v>Rugāju novads</v>
          </cell>
          <cell r="C3190" t="str">
            <v>LVRugāju novads</v>
          </cell>
        </row>
        <row r="3191">
          <cell r="B3191" t="str">
            <v>Rundāles novads</v>
          </cell>
          <cell r="C3191" t="str">
            <v>LVRundāles novads</v>
          </cell>
        </row>
        <row r="3192">
          <cell r="B3192" t="str">
            <v>Rūjienas novads</v>
          </cell>
          <cell r="C3192" t="str">
            <v>LVRūjienas novads</v>
          </cell>
        </row>
        <row r="3193">
          <cell r="B3193" t="str">
            <v>Salas novads</v>
          </cell>
          <cell r="C3193" t="str">
            <v>LVSalas novads</v>
          </cell>
        </row>
        <row r="3194">
          <cell r="B3194" t="str">
            <v>Salacgrīvas novads</v>
          </cell>
          <cell r="C3194" t="str">
            <v>LVSalacgrīvas novads</v>
          </cell>
        </row>
        <row r="3195">
          <cell r="B3195" t="str">
            <v>Salaspils novads</v>
          </cell>
          <cell r="C3195" t="str">
            <v>LVSalaspils novads</v>
          </cell>
        </row>
        <row r="3196">
          <cell r="B3196" t="str">
            <v>Saldus novads</v>
          </cell>
          <cell r="C3196" t="str">
            <v>LVSaldus novads</v>
          </cell>
        </row>
        <row r="3197">
          <cell r="B3197" t="str">
            <v>Saulkrastu novads</v>
          </cell>
          <cell r="C3197" t="str">
            <v>LVSaulkrastu novads</v>
          </cell>
        </row>
        <row r="3198">
          <cell r="B3198" t="str">
            <v>Sējas novads</v>
          </cell>
          <cell r="C3198" t="str">
            <v>LVSējas novads</v>
          </cell>
        </row>
        <row r="3199">
          <cell r="B3199" t="str">
            <v>Siguldas novads</v>
          </cell>
          <cell r="C3199" t="str">
            <v>LVSiguldas novads</v>
          </cell>
        </row>
        <row r="3200">
          <cell r="B3200" t="str">
            <v>Skrīveru novads</v>
          </cell>
          <cell r="C3200" t="str">
            <v>LVSkrīveru novads</v>
          </cell>
        </row>
        <row r="3201">
          <cell r="B3201" t="str">
            <v>Skrundas novads</v>
          </cell>
          <cell r="C3201" t="str">
            <v>LVSkrundas novads</v>
          </cell>
        </row>
        <row r="3202">
          <cell r="B3202" t="str">
            <v>Smiltenes novads</v>
          </cell>
          <cell r="C3202" t="str">
            <v>LVSmiltenes novads</v>
          </cell>
        </row>
        <row r="3203">
          <cell r="B3203" t="str">
            <v>Stopiņu novads</v>
          </cell>
          <cell r="C3203" t="str">
            <v>LVStopiņu novads</v>
          </cell>
        </row>
        <row r="3204">
          <cell r="B3204" t="str">
            <v>Strenču novads</v>
          </cell>
          <cell r="C3204" t="str">
            <v>LVStrenču novads</v>
          </cell>
        </row>
        <row r="3205">
          <cell r="B3205" t="str">
            <v>Talsu novads</v>
          </cell>
          <cell r="C3205" t="str">
            <v>LVTalsu novads</v>
          </cell>
        </row>
        <row r="3206">
          <cell r="B3206" t="str">
            <v>Tērvetes novads</v>
          </cell>
          <cell r="C3206" t="str">
            <v>LVTērvetes novads</v>
          </cell>
        </row>
        <row r="3207">
          <cell r="B3207" t="str">
            <v>Tukuma novads</v>
          </cell>
          <cell r="C3207" t="str">
            <v>LVTukuma novads</v>
          </cell>
        </row>
        <row r="3208">
          <cell r="B3208" t="str">
            <v>Vaiņodes novads</v>
          </cell>
          <cell r="C3208" t="str">
            <v>LVVaiņodes novads</v>
          </cell>
        </row>
        <row r="3209">
          <cell r="B3209" t="str">
            <v>Valkas novads</v>
          </cell>
          <cell r="C3209" t="str">
            <v>LVValkas novads</v>
          </cell>
        </row>
        <row r="3210">
          <cell r="B3210" t="str">
            <v>Varakļānu novads</v>
          </cell>
          <cell r="C3210" t="str">
            <v>LVVarakļānu novads</v>
          </cell>
        </row>
        <row r="3211">
          <cell r="B3211" t="str">
            <v>Vārkavas novads</v>
          </cell>
          <cell r="C3211" t="str">
            <v>LVVārkavas novads</v>
          </cell>
        </row>
        <row r="3212">
          <cell r="B3212" t="str">
            <v>Vecpiebalgas novads</v>
          </cell>
          <cell r="C3212" t="str">
            <v>LVVecpiebalgas novads</v>
          </cell>
        </row>
        <row r="3213">
          <cell r="B3213" t="str">
            <v>Vecumnieku novads</v>
          </cell>
          <cell r="C3213" t="str">
            <v>LVVecumnieku novads</v>
          </cell>
        </row>
        <row r="3214">
          <cell r="B3214" t="str">
            <v>Ventspils novads</v>
          </cell>
          <cell r="C3214" t="str">
            <v>LVVentspils novads</v>
          </cell>
        </row>
        <row r="3215">
          <cell r="B3215" t="str">
            <v>Viesītes novads</v>
          </cell>
          <cell r="C3215" t="str">
            <v>LVViesītes novads</v>
          </cell>
        </row>
        <row r="3216">
          <cell r="B3216" t="str">
            <v>Viļakas novads</v>
          </cell>
          <cell r="C3216" t="str">
            <v>LVViļakas novads</v>
          </cell>
        </row>
        <row r="3217">
          <cell r="B3217" t="str">
            <v>Viļānu novads</v>
          </cell>
          <cell r="C3217" t="str">
            <v>LVViļānu novads</v>
          </cell>
        </row>
        <row r="3218">
          <cell r="B3218" t="str">
            <v>Zilupes novads</v>
          </cell>
          <cell r="C3218" t="str">
            <v>LVZilupes novads</v>
          </cell>
        </row>
        <row r="3219">
          <cell r="B3219" t="str">
            <v>Daugavpils</v>
          </cell>
          <cell r="C3219" t="str">
            <v>LVDaugavpils</v>
          </cell>
        </row>
        <row r="3220">
          <cell r="B3220" t="str">
            <v>Jelgava</v>
          </cell>
          <cell r="C3220" t="str">
            <v>LVJelgava</v>
          </cell>
        </row>
        <row r="3221">
          <cell r="B3221" t="str">
            <v>Jēkabpils</v>
          </cell>
          <cell r="C3221" t="str">
            <v>LVJēkabpils</v>
          </cell>
        </row>
        <row r="3222">
          <cell r="B3222" t="str">
            <v>Jūrmala</v>
          </cell>
          <cell r="C3222" t="str">
            <v>LVJūrmala</v>
          </cell>
        </row>
        <row r="3223">
          <cell r="B3223" t="str">
            <v>Liepāja</v>
          </cell>
          <cell r="C3223" t="str">
            <v>LVLiepāja</v>
          </cell>
        </row>
        <row r="3224">
          <cell r="B3224" t="str">
            <v>Rēzekne</v>
          </cell>
          <cell r="C3224" t="str">
            <v>LVRēzekne</v>
          </cell>
        </row>
        <row r="3225">
          <cell r="B3225" t="str">
            <v>Rīga</v>
          </cell>
          <cell r="C3225" t="str">
            <v>LVRīga</v>
          </cell>
        </row>
        <row r="3226">
          <cell r="B3226" t="str">
            <v>Ventspils</v>
          </cell>
          <cell r="C3226" t="str">
            <v>LVVentspils</v>
          </cell>
        </row>
        <row r="3227">
          <cell r="B3227" t="str">
            <v>Valmiera</v>
          </cell>
          <cell r="C3227" t="str">
            <v>LVValmiera</v>
          </cell>
        </row>
        <row r="3228">
          <cell r="B3228" t="str">
            <v>Banghāzī</v>
          </cell>
          <cell r="C3228" t="str">
            <v>LYBanghāzī</v>
          </cell>
        </row>
        <row r="3229">
          <cell r="B3229" t="str">
            <v>Al Buţnān</v>
          </cell>
          <cell r="C3229" t="str">
            <v>LYAl Buţnān</v>
          </cell>
        </row>
        <row r="3230">
          <cell r="B3230" t="str">
            <v>Darnah</v>
          </cell>
          <cell r="C3230" t="str">
            <v>LYDarnah</v>
          </cell>
        </row>
        <row r="3231">
          <cell r="B3231" t="str">
            <v>Ghāt</v>
          </cell>
          <cell r="C3231" t="str">
            <v>LYGhāt</v>
          </cell>
        </row>
        <row r="3232">
          <cell r="B3232" t="str">
            <v>Al Jabal al Akhḑar</v>
          </cell>
          <cell r="C3232" t="str">
            <v>LYAl Jabal al Akhḑar</v>
          </cell>
        </row>
        <row r="3233">
          <cell r="B3233" t="str">
            <v>Al Jabal al Gharbī</v>
          </cell>
          <cell r="C3233" t="str">
            <v>LYAl Jabal al Gharbī</v>
          </cell>
        </row>
        <row r="3234">
          <cell r="B3234" t="str">
            <v>Al Jafārah</v>
          </cell>
          <cell r="C3234" t="str">
            <v>LYAl Jafārah</v>
          </cell>
        </row>
        <row r="3235">
          <cell r="B3235" t="str">
            <v>Al Jufrah</v>
          </cell>
          <cell r="C3235" t="str">
            <v>LYAl Jufrah</v>
          </cell>
        </row>
        <row r="3236">
          <cell r="B3236" t="str">
            <v>Al Kufrah</v>
          </cell>
          <cell r="C3236" t="str">
            <v>LYAl Kufrah</v>
          </cell>
        </row>
        <row r="3237">
          <cell r="B3237" t="str">
            <v>Al Marqab</v>
          </cell>
          <cell r="C3237" t="str">
            <v>LYAl Marqab</v>
          </cell>
        </row>
        <row r="3238">
          <cell r="B3238" t="str">
            <v>Mişrātah</v>
          </cell>
          <cell r="C3238" t="str">
            <v>LYMişrātah</v>
          </cell>
        </row>
        <row r="3239">
          <cell r="B3239" t="str">
            <v>Al Marj</v>
          </cell>
          <cell r="C3239" t="str">
            <v>LYAl Marj</v>
          </cell>
        </row>
        <row r="3240">
          <cell r="B3240" t="str">
            <v>Murzuq</v>
          </cell>
          <cell r="C3240" t="str">
            <v>LYMurzuq</v>
          </cell>
        </row>
        <row r="3241">
          <cell r="B3241" t="str">
            <v>Nālūt</v>
          </cell>
          <cell r="C3241" t="str">
            <v>LYNālūt</v>
          </cell>
        </row>
        <row r="3242">
          <cell r="B3242" t="str">
            <v>An Nuqāţ al Khams</v>
          </cell>
          <cell r="C3242" t="str">
            <v>LYAn Nuqāţ al Khams</v>
          </cell>
        </row>
        <row r="3243">
          <cell r="B3243" t="str">
            <v>Sabhā</v>
          </cell>
          <cell r="C3243" t="str">
            <v>LYSabhā</v>
          </cell>
        </row>
        <row r="3244">
          <cell r="B3244" t="str">
            <v>Surt</v>
          </cell>
          <cell r="C3244" t="str">
            <v>LYSurt</v>
          </cell>
        </row>
        <row r="3245">
          <cell r="B3245" t="str">
            <v>Ţarābulus</v>
          </cell>
          <cell r="C3245" t="str">
            <v>LYŢarābulus</v>
          </cell>
        </row>
        <row r="3246">
          <cell r="B3246" t="str">
            <v>Al Wāḩāt</v>
          </cell>
          <cell r="C3246" t="str">
            <v>LYAl Wāḩāt</v>
          </cell>
        </row>
        <row r="3247">
          <cell r="B3247" t="str">
            <v>Wādī al Ḩayāt</v>
          </cell>
          <cell r="C3247" t="str">
            <v>LYWādī al Ḩayāt</v>
          </cell>
        </row>
        <row r="3248">
          <cell r="B3248" t="str">
            <v>Wādī ash Shāţi’</v>
          </cell>
          <cell r="C3248" t="str">
            <v>LYWādī ash Shāţi’</v>
          </cell>
        </row>
        <row r="3249">
          <cell r="B3249" t="str">
            <v>Az Zāwiyah</v>
          </cell>
          <cell r="C3249" t="str">
            <v>LYAz Zāwiyah</v>
          </cell>
        </row>
        <row r="3250">
          <cell r="B3250" t="str">
            <v>Tanger-Tétouan-Al Hoceïma</v>
          </cell>
          <cell r="C3250" t="str">
            <v>MATanger-Tétouan-Al Hoceïma</v>
          </cell>
        </row>
        <row r="3251">
          <cell r="B3251" t="str">
            <v>M’diq-Fnideq</v>
          </cell>
          <cell r="C3251" t="str">
            <v>MAM’diq-Fnideq</v>
          </cell>
        </row>
        <row r="3252">
          <cell r="B3252" t="str">
            <v>Tanger-Assilah</v>
          </cell>
          <cell r="C3252" t="str">
            <v>MATanger-Assilah</v>
          </cell>
        </row>
        <row r="3253">
          <cell r="B3253" t="str">
            <v>Chefchaouen</v>
          </cell>
          <cell r="C3253" t="str">
            <v>MAChefchaouen</v>
          </cell>
        </row>
        <row r="3254">
          <cell r="B3254" t="str">
            <v>Fahs-Anjra</v>
          </cell>
          <cell r="C3254" t="str">
            <v>MAFahs-Anjra</v>
          </cell>
        </row>
        <row r="3255">
          <cell r="B3255" t="str">
            <v>Al Hoceïma</v>
          </cell>
          <cell r="C3255" t="str">
            <v>MAAl Hoceïma</v>
          </cell>
        </row>
        <row r="3256">
          <cell r="B3256" t="str">
            <v>Larache</v>
          </cell>
          <cell r="C3256" t="str">
            <v>MALarache</v>
          </cell>
        </row>
        <row r="3257">
          <cell r="B3257" t="str">
            <v>Ouezzane</v>
          </cell>
          <cell r="C3257" t="str">
            <v>MAOuezzane</v>
          </cell>
        </row>
        <row r="3258">
          <cell r="B3258" t="str">
            <v>Tétouan</v>
          </cell>
          <cell r="C3258" t="str">
            <v>MATétouan</v>
          </cell>
        </row>
        <row r="3259">
          <cell r="B3259" t="str">
            <v>L'Oriental</v>
          </cell>
          <cell r="C3259" t="str">
            <v>MAL'Oriental</v>
          </cell>
        </row>
        <row r="3260">
          <cell r="B3260" t="str">
            <v>Oujda-Angad</v>
          </cell>
          <cell r="C3260" t="str">
            <v>MAOujda-Angad</v>
          </cell>
        </row>
        <row r="3261">
          <cell r="B3261" t="str">
            <v>Berkane</v>
          </cell>
          <cell r="C3261" t="str">
            <v>MABerkane</v>
          </cell>
        </row>
        <row r="3262">
          <cell r="B3262" t="str">
            <v>Driouch</v>
          </cell>
          <cell r="C3262" t="str">
            <v>MADriouch</v>
          </cell>
        </row>
        <row r="3263">
          <cell r="B3263" t="str">
            <v>Figuig</v>
          </cell>
          <cell r="C3263" t="str">
            <v>MAFiguig</v>
          </cell>
        </row>
        <row r="3264">
          <cell r="B3264" t="str">
            <v>Guercif</v>
          </cell>
          <cell r="C3264" t="str">
            <v>MAGuercif</v>
          </cell>
        </row>
        <row r="3265">
          <cell r="B3265" t="str">
            <v>Jerada</v>
          </cell>
          <cell r="C3265" t="str">
            <v>MAJerada</v>
          </cell>
        </row>
        <row r="3266">
          <cell r="B3266" t="str">
            <v>Nador</v>
          </cell>
          <cell r="C3266" t="str">
            <v>MANador</v>
          </cell>
        </row>
        <row r="3267">
          <cell r="B3267" t="str">
            <v>Taourirt</v>
          </cell>
          <cell r="C3267" t="str">
            <v>MATaourirt</v>
          </cell>
        </row>
        <row r="3268">
          <cell r="B3268" t="str">
            <v>Fès-Meknès</v>
          </cell>
          <cell r="C3268" t="str">
            <v>MAFès-Meknès</v>
          </cell>
        </row>
        <row r="3269">
          <cell r="B3269" t="str">
            <v>Fès</v>
          </cell>
          <cell r="C3269" t="str">
            <v>MAFès</v>
          </cell>
        </row>
        <row r="3270">
          <cell r="B3270" t="str">
            <v>Meknès</v>
          </cell>
          <cell r="C3270" t="str">
            <v>MAMeknès</v>
          </cell>
        </row>
        <row r="3271">
          <cell r="B3271" t="str">
            <v>Boulemane</v>
          </cell>
          <cell r="C3271" t="str">
            <v>MABoulemane</v>
          </cell>
        </row>
        <row r="3272">
          <cell r="B3272" t="str">
            <v>El Hajeb</v>
          </cell>
          <cell r="C3272" t="str">
            <v>MAEl Hajeb</v>
          </cell>
        </row>
        <row r="3273">
          <cell r="B3273" t="str">
            <v>Ifrane</v>
          </cell>
          <cell r="C3273" t="str">
            <v>MAIfrane</v>
          </cell>
        </row>
        <row r="3274">
          <cell r="B3274" t="str">
            <v>Moulay Yacoub</v>
          </cell>
          <cell r="C3274" t="str">
            <v>MAMoulay Yacoub</v>
          </cell>
        </row>
        <row r="3275">
          <cell r="B3275" t="str">
            <v>Sefrou</v>
          </cell>
          <cell r="C3275" t="str">
            <v>MASefrou</v>
          </cell>
        </row>
        <row r="3276">
          <cell r="B3276" t="str">
            <v>Taounate</v>
          </cell>
          <cell r="C3276" t="str">
            <v>MATaounate</v>
          </cell>
        </row>
        <row r="3277">
          <cell r="B3277" t="str">
            <v>Taza</v>
          </cell>
          <cell r="C3277" t="str">
            <v>MATaza</v>
          </cell>
        </row>
        <row r="3278">
          <cell r="B3278" t="str">
            <v>Rabat-Salé-Kénitra</v>
          </cell>
          <cell r="C3278" t="str">
            <v>MARabat-Salé-Kénitra</v>
          </cell>
        </row>
        <row r="3279">
          <cell r="B3279" t="str">
            <v>Rabat</v>
          </cell>
          <cell r="C3279" t="str">
            <v>MARabat</v>
          </cell>
        </row>
        <row r="3280">
          <cell r="B3280" t="str">
            <v>Salé</v>
          </cell>
          <cell r="C3280" t="str">
            <v>MASalé</v>
          </cell>
        </row>
        <row r="3281">
          <cell r="B3281" t="str">
            <v>Skhirate-Témara</v>
          </cell>
          <cell r="C3281" t="str">
            <v>MASkhirate-Témara</v>
          </cell>
        </row>
        <row r="3282">
          <cell r="B3282" t="str">
            <v>Kénitra</v>
          </cell>
          <cell r="C3282" t="str">
            <v>MAKénitra</v>
          </cell>
        </row>
        <row r="3283">
          <cell r="B3283" t="str">
            <v>Khemisset</v>
          </cell>
          <cell r="C3283" t="str">
            <v>MAKhemisset</v>
          </cell>
        </row>
        <row r="3284">
          <cell r="B3284" t="str">
            <v>Nouaceur</v>
          </cell>
          <cell r="C3284" t="str">
            <v>MANouaceur</v>
          </cell>
        </row>
        <row r="3285">
          <cell r="B3285" t="str">
            <v>Sidi Kacem</v>
          </cell>
          <cell r="C3285" t="str">
            <v>MASidi Kacem</v>
          </cell>
        </row>
        <row r="3286">
          <cell r="B3286" t="str">
            <v>Sidi Slimane</v>
          </cell>
          <cell r="C3286" t="str">
            <v>MASidi Slimane</v>
          </cell>
        </row>
        <row r="3287">
          <cell r="B3287" t="str">
            <v>Béni Mellal-Khénifra</v>
          </cell>
          <cell r="C3287" t="str">
            <v>MABéni Mellal-Khénifra</v>
          </cell>
        </row>
        <row r="3288">
          <cell r="B3288" t="str">
            <v>Azilal</v>
          </cell>
          <cell r="C3288" t="str">
            <v>MAAzilal</v>
          </cell>
        </row>
        <row r="3289">
          <cell r="B3289" t="str">
            <v>Béni Mellal</v>
          </cell>
          <cell r="C3289" t="str">
            <v>MABéni Mellal</v>
          </cell>
        </row>
        <row r="3290">
          <cell r="B3290" t="str">
            <v>Fquih Ben Salah</v>
          </cell>
          <cell r="C3290" t="str">
            <v>MAFquih Ben Salah</v>
          </cell>
        </row>
        <row r="3291">
          <cell r="B3291" t="str">
            <v>Khenifra</v>
          </cell>
          <cell r="C3291" t="str">
            <v>MAKhenifra</v>
          </cell>
        </row>
        <row r="3292">
          <cell r="B3292" t="str">
            <v>Khouribga</v>
          </cell>
          <cell r="C3292" t="str">
            <v>MAKhouribga</v>
          </cell>
        </row>
        <row r="3293">
          <cell r="B3293" t="str">
            <v>Casablanca-Settat</v>
          </cell>
          <cell r="C3293" t="str">
            <v>MACasablanca-Settat</v>
          </cell>
        </row>
        <row r="3294">
          <cell r="B3294" t="str">
            <v>Casablanca</v>
          </cell>
          <cell r="C3294" t="str">
            <v>MACasablanca</v>
          </cell>
        </row>
        <row r="3295">
          <cell r="B3295" t="str">
            <v>Mohammadia</v>
          </cell>
          <cell r="C3295" t="str">
            <v>MAMohammadia</v>
          </cell>
        </row>
        <row r="3296">
          <cell r="B3296" t="str">
            <v>Benslimane</v>
          </cell>
          <cell r="C3296" t="str">
            <v>MABenslimane</v>
          </cell>
        </row>
        <row r="3297">
          <cell r="B3297" t="str">
            <v>Berrechid</v>
          </cell>
          <cell r="C3297" t="str">
            <v>MABerrechid</v>
          </cell>
        </row>
        <row r="3298">
          <cell r="B3298" t="str">
            <v>Chtouka-Ait Baha</v>
          </cell>
          <cell r="C3298" t="str">
            <v>MAChtouka-Ait Baha</v>
          </cell>
        </row>
        <row r="3299">
          <cell r="B3299" t="str">
            <v>El Jadida</v>
          </cell>
          <cell r="C3299" t="str">
            <v>MAEl Jadida</v>
          </cell>
        </row>
        <row r="3300">
          <cell r="B3300" t="str">
            <v>Médiouna</v>
          </cell>
          <cell r="C3300" t="str">
            <v>MAMédiouna</v>
          </cell>
        </row>
        <row r="3301">
          <cell r="B3301" t="str">
            <v>Settat</v>
          </cell>
          <cell r="C3301" t="str">
            <v>MASettat</v>
          </cell>
        </row>
        <row r="3302">
          <cell r="B3302" t="str">
            <v>Sidi Bennour</v>
          </cell>
          <cell r="C3302" t="str">
            <v>MASidi Bennour</v>
          </cell>
        </row>
        <row r="3303">
          <cell r="B3303" t="str">
            <v>Marrakech-Safi</v>
          </cell>
          <cell r="C3303" t="str">
            <v>MAMarrakech-Safi</v>
          </cell>
        </row>
        <row r="3304">
          <cell r="B3304" t="str">
            <v>Marrakech</v>
          </cell>
          <cell r="C3304" t="str">
            <v>MAMarrakech</v>
          </cell>
        </row>
        <row r="3305">
          <cell r="B3305" t="str">
            <v>Chichaoua</v>
          </cell>
          <cell r="C3305" t="str">
            <v>MAChichaoua</v>
          </cell>
        </row>
        <row r="3306">
          <cell r="B3306" t="str">
            <v>Essaouira</v>
          </cell>
          <cell r="C3306" t="str">
            <v>MAEssaouira</v>
          </cell>
        </row>
        <row r="3307">
          <cell r="B3307" t="str">
            <v>Al Haouz</v>
          </cell>
          <cell r="C3307" t="str">
            <v>MAAl Haouz</v>
          </cell>
        </row>
        <row r="3308">
          <cell r="B3308" t="str">
            <v>El Kelâa des Sraghna</v>
          </cell>
          <cell r="C3308" t="str">
            <v>MAEl Kelâa des Sraghna</v>
          </cell>
        </row>
        <row r="3309">
          <cell r="B3309" t="str">
            <v>Rehamna</v>
          </cell>
          <cell r="C3309" t="str">
            <v>MARehamna</v>
          </cell>
        </row>
        <row r="3310">
          <cell r="B3310" t="str">
            <v>Safi</v>
          </cell>
          <cell r="C3310" t="str">
            <v>MASafi</v>
          </cell>
        </row>
        <row r="3311">
          <cell r="B3311" t="str">
            <v>Youssoufia</v>
          </cell>
          <cell r="C3311" t="str">
            <v>MAYoussoufia</v>
          </cell>
        </row>
        <row r="3312">
          <cell r="B3312" t="str">
            <v>Drâa-Tafilalet</v>
          </cell>
          <cell r="C3312" t="str">
            <v>MADrâa-Tafilalet</v>
          </cell>
        </row>
        <row r="3313">
          <cell r="B3313" t="str">
            <v>Errachidia</v>
          </cell>
          <cell r="C3313" t="str">
            <v>MAErrachidia</v>
          </cell>
        </row>
        <row r="3314">
          <cell r="B3314" t="str">
            <v>Midelt</v>
          </cell>
          <cell r="C3314" t="str">
            <v>MAMidelt</v>
          </cell>
        </row>
        <row r="3315">
          <cell r="B3315" t="str">
            <v>Ouarzazate</v>
          </cell>
          <cell r="C3315" t="str">
            <v>MAOuarzazate</v>
          </cell>
        </row>
        <row r="3316">
          <cell r="B3316" t="str">
            <v>Tinghir</v>
          </cell>
          <cell r="C3316" t="str">
            <v>MATinghir</v>
          </cell>
        </row>
        <row r="3317">
          <cell r="B3317" t="str">
            <v>Zagora</v>
          </cell>
          <cell r="C3317" t="str">
            <v>MAZagora</v>
          </cell>
        </row>
        <row r="3318">
          <cell r="B3318" t="str">
            <v>Souss-Massa</v>
          </cell>
          <cell r="C3318" t="str">
            <v>MASouss-Massa</v>
          </cell>
        </row>
        <row r="3319">
          <cell r="B3319" t="str">
            <v>Agadir-Ida-Ou-Tanane</v>
          </cell>
          <cell r="C3319" t="str">
            <v>MAAgadir-Ida-Ou-Tanane</v>
          </cell>
        </row>
        <row r="3320">
          <cell r="B3320" t="str">
            <v>Inezgane-Ait Melloul</v>
          </cell>
          <cell r="C3320" t="str">
            <v>MAInezgane-Ait Melloul</v>
          </cell>
        </row>
        <row r="3321">
          <cell r="B3321" t="str">
            <v>Taroudant</v>
          </cell>
          <cell r="C3321" t="str">
            <v>MATaroudant</v>
          </cell>
        </row>
        <row r="3322">
          <cell r="B3322" t="str">
            <v>Tata</v>
          </cell>
          <cell r="C3322" t="str">
            <v>MATata</v>
          </cell>
        </row>
        <row r="3323">
          <cell r="B3323" t="str">
            <v>Tiznit</v>
          </cell>
          <cell r="C3323" t="str">
            <v>MATiznit</v>
          </cell>
        </row>
        <row r="3324">
          <cell r="B3324" t="str">
            <v>Guelmim-Oued Noun (EH-partial)</v>
          </cell>
          <cell r="C3324" t="str">
            <v>MAGuelmim-Oued Noun (EH-partial)</v>
          </cell>
        </row>
        <row r="3325">
          <cell r="B3325" t="str">
            <v>Assa-Zag (EH-partial)</v>
          </cell>
          <cell r="C3325" t="str">
            <v>MAAssa-Zag (EH-partial)</v>
          </cell>
        </row>
        <row r="3326">
          <cell r="B3326" t="str">
            <v>Guelmim</v>
          </cell>
          <cell r="C3326" t="str">
            <v>MAGuelmim</v>
          </cell>
        </row>
        <row r="3327">
          <cell r="B3327" t="str">
            <v>Sidi Ifni</v>
          </cell>
          <cell r="C3327" t="str">
            <v>MASidi Ifni</v>
          </cell>
        </row>
        <row r="3328">
          <cell r="B3328" t="str">
            <v>Tan-Tan (EH-partial)</v>
          </cell>
          <cell r="C3328" t="str">
            <v>MATan-Tan (EH-partial)</v>
          </cell>
        </row>
        <row r="3329">
          <cell r="B3329" t="str">
            <v>Laâyoune-Sakia El Hamra (EH-partial)</v>
          </cell>
          <cell r="C3329" t="str">
            <v>MALaâyoune-Sakia El Hamra (EH-partial)</v>
          </cell>
        </row>
        <row r="3330">
          <cell r="B3330" t="str">
            <v>Boujdour (EH)</v>
          </cell>
          <cell r="C3330" t="str">
            <v>MABoujdour (EH)</v>
          </cell>
        </row>
        <row r="3331">
          <cell r="B3331" t="str">
            <v>Es-Semara (EH-partial)</v>
          </cell>
          <cell r="C3331" t="str">
            <v>MAEs-Semara (EH-partial)</v>
          </cell>
        </row>
        <row r="3332">
          <cell r="B3332" t="str">
            <v>Laâyoune (EH)</v>
          </cell>
          <cell r="C3332" t="str">
            <v>MALaâyoune (EH)</v>
          </cell>
        </row>
        <row r="3333">
          <cell r="B3333" t="str">
            <v>Tarfaya (EH-partial)</v>
          </cell>
          <cell r="C3333" t="str">
            <v>MATarfaya (EH-partial)</v>
          </cell>
        </row>
        <row r="3334">
          <cell r="B3334" t="str">
            <v>Dakhla-Oued Ed-Dahab (EH)</v>
          </cell>
          <cell r="C3334" t="str">
            <v>MADakhla-Oued Ed-Dahab (EH)</v>
          </cell>
        </row>
        <row r="3335">
          <cell r="B3335" t="str">
            <v>Aousserd (EH)</v>
          </cell>
          <cell r="C3335" t="str">
            <v>MAAousserd (EH)</v>
          </cell>
        </row>
        <row r="3336">
          <cell r="B3336" t="str">
            <v>Oued Ed-Dahab (EH)</v>
          </cell>
          <cell r="C3336" t="str">
            <v>MAOued Ed-Dahab (EH)</v>
          </cell>
        </row>
        <row r="3337">
          <cell r="B3337" t="str">
            <v>La Colle</v>
          </cell>
          <cell r="C3337" t="str">
            <v>MCLa Colle</v>
          </cell>
        </row>
        <row r="3338">
          <cell r="B3338" t="str">
            <v>La Condamine</v>
          </cell>
          <cell r="C3338" t="str">
            <v>MCLa Condamine</v>
          </cell>
        </row>
        <row r="3339">
          <cell r="B3339" t="str">
            <v>Fontvieille</v>
          </cell>
          <cell r="C3339" t="str">
            <v>MCFontvieille</v>
          </cell>
        </row>
        <row r="3340">
          <cell r="B3340" t="str">
            <v>La Gare</v>
          </cell>
          <cell r="C3340" t="str">
            <v>MCLa Gare</v>
          </cell>
        </row>
        <row r="3341">
          <cell r="B3341" t="str">
            <v>Jardin Exotique</v>
          </cell>
          <cell r="C3341" t="str">
            <v>MCJardin Exotique</v>
          </cell>
        </row>
        <row r="3342">
          <cell r="B3342" t="str">
            <v>Larvotto</v>
          </cell>
          <cell r="C3342" t="str">
            <v>MCLarvotto</v>
          </cell>
        </row>
        <row r="3343">
          <cell r="B3343" t="str">
            <v>Malbousquet</v>
          </cell>
          <cell r="C3343" t="str">
            <v>MCMalbousquet</v>
          </cell>
        </row>
        <row r="3344">
          <cell r="B3344" t="str">
            <v>Monte-Carlo</v>
          </cell>
          <cell r="C3344" t="str">
            <v>MCMonte-Carlo</v>
          </cell>
        </row>
        <row r="3345">
          <cell r="B3345" t="str">
            <v>Moneghetti</v>
          </cell>
          <cell r="C3345" t="str">
            <v>MCMoneghetti</v>
          </cell>
        </row>
        <row r="3346">
          <cell r="B3346" t="str">
            <v>Monaco-Ville</v>
          </cell>
          <cell r="C3346" t="str">
            <v>MCMonaco-Ville</v>
          </cell>
        </row>
        <row r="3347">
          <cell r="B3347" t="str">
            <v>Moulins</v>
          </cell>
          <cell r="C3347" t="str">
            <v>MCMoulins</v>
          </cell>
        </row>
        <row r="3348">
          <cell r="B3348" t="str">
            <v>Port-Hercule</v>
          </cell>
          <cell r="C3348" t="str">
            <v>MCPort-Hercule</v>
          </cell>
        </row>
        <row r="3349">
          <cell r="B3349" t="str">
            <v>Sainte-Dévote</v>
          </cell>
          <cell r="C3349" t="str">
            <v>MCSainte-Dévote</v>
          </cell>
        </row>
        <row r="3350">
          <cell r="B3350" t="str">
            <v>La Source</v>
          </cell>
          <cell r="C3350" t="str">
            <v>MCLa Source</v>
          </cell>
        </row>
        <row r="3351">
          <cell r="B3351" t="str">
            <v>Spélugues</v>
          </cell>
          <cell r="C3351" t="str">
            <v>MCSpélugues</v>
          </cell>
        </row>
        <row r="3352">
          <cell r="B3352" t="str">
            <v>Saint-Roman</v>
          </cell>
          <cell r="C3352" t="str">
            <v>MCSaint-Roman</v>
          </cell>
        </row>
        <row r="3353">
          <cell r="B3353" t="str">
            <v>Vallon de la Rousse</v>
          </cell>
          <cell r="C3353" t="str">
            <v>MCVallon de la Rousse</v>
          </cell>
        </row>
        <row r="3354">
          <cell r="B3354" t="str">
            <v>Anenii Noi</v>
          </cell>
          <cell r="C3354" t="str">
            <v>MDAnenii Noi</v>
          </cell>
        </row>
        <row r="3355">
          <cell r="B3355" t="str">
            <v>Briceni</v>
          </cell>
          <cell r="C3355" t="str">
            <v>MDBriceni</v>
          </cell>
        </row>
        <row r="3356">
          <cell r="B3356" t="str">
            <v>Basarabeasca</v>
          </cell>
          <cell r="C3356" t="str">
            <v>MDBasarabeasca</v>
          </cell>
        </row>
        <row r="3357">
          <cell r="B3357" t="str">
            <v>Cahul</v>
          </cell>
          <cell r="C3357" t="str">
            <v>MDCahul</v>
          </cell>
        </row>
        <row r="3358">
          <cell r="B3358" t="str">
            <v>Călărași</v>
          </cell>
          <cell r="C3358" t="str">
            <v>MDCălărași</v>
          </cell>
        </row>
        <row r="3359">
          <cell r="B3359" t="str">
            <v>Cimișlia</v>
          </cell>
          <cell r="C3359" t="str">
            <v>MDCimișlia</v>
          </cell>
        </row>
        <row r="3360">
          <cell r="B3360" t="str">
            <v>Criuleni</v>
          </cell>
          <cell r="C3360" t="str">
            <v>MDCriuleni</v>
          </cell>
        </row>
        <row r="3361">
          <cell r="B3361" t="str">
            <v>Căușeni</v>
          </cell>
          <cell r="C3361" t="str">
            <v>MDCăușeni</v>
          </cell>
        </row>
        <row r="3362">
          <cell r="B3362" t="str">
            <v>Cantemir</v>
          </cell>
          <cell r="C3362" t="str">
            <v>MDCantemir</v>
          </cell>
        </row>
        <row r="3363">
          <cell r="B3363" t="str">
            <v>Dondușeni</v>
          </cell>
          <cell r="C3363" t="str">
            <v>MDDondușeni</v>
          </cell>
        </row>
        <row r="3364">
          <cell r="B3364" t="str">
            <v>Drochia</v>
          </cell>
          <cell r="C3364" t="str">
            <v>MDDrochia</v>
          </cell>
        </row>
        <row r="3365">
          <cell r="B3365" t="str">
            <v>Dubăsari</v>
          </cell>
          <cell r="C3365" t="str">
            <v>MDDubăsari</v>
          </cell>
        </row>
        <row r="3366">
          <cell r="B3366" t="str">
            <v>Edineț</v>
          </cell>
          <cell r="C3366" t="str">
            <v>MDEdineț</v>
          </cell>
        </row>
        <row r="3367">
          <cell r="B3367" t="str">
            <v>Fălești</v>
          </cell>
          <cell r="C3367" t="str">
            <v>MDFălești</v>
          </cell>
        </row>
        <row r="3368">
          <cell r="B3368" t="str">
            <v>Florești</v>
          </cell>
          <cell r="C3368" t="str">
            <v>MDFlorești</v>
          </cell>
        </row>
        <row r="3369">
          <cell r="B3369" t="str">
            <v>Glodeni</v>
          </cell>
          <cell r="C3369" t="str">
            <v>MDGlodeni</v>
          </cell>
        </row>
        <row r="3370">
          <cell r="B3370" t="str">
            <v>Hîncești</v>
          </cell>
          <cell r="C3370" t="str">
            <v>MDHîncești</v>
          </cell>
        </row>
        <row r="3371">
          <cell r="B3371" t="str">
            <v>Ialoveni</v>
          </cell>
          <cell r="C3371" t="str">
            <v>MDIaloveni</v>
          </cell>
        </row>
        <row r="3372">
          <cell r="B3372" t="str">
            <v>Leova</v>
          </cell>
          <cell r="C3372" t="str">
            <v>MDLeova</v>
          </cell>
        </row>
        <row r="3373">
          <cell r="B3373" t="str">
            <v>Nisporeni</v>
          </cell>
          <cell r="C3373" t="str">
            <v>MDNisporeni</v>
          </cell>
        </row>
        <row r="3374">
          <cell r="B3374" t="str">
            <v>Ocnița</v>
          </cell>
          <cell r="C3374" t="str">
            <v>MDOcnița</v>
          </cell>
        </row>
        <row r="3375">
          <cell r="B3375" t="str">
            <v>Orhei</v>
          </cell>
          <cell r="C3375" t="str">
            <v>MDOrhei</v>
          </cell>
        </row>
        <row r="3376">
          <cell r="B3376" t="str">
            <v>Rezina</v>
          </cell>
          <cell r="C3376" t="str">
            <v>MDRezina</v>
          </cell>
        </row>
        <row r="3377">
          <cell r="B3377" t="str">
            <v>Rîșcani</v>
          </cell>
          <cell r="C3377" t="str">
            <v>MDRîșcani</v>
          </cell>
        </row>
        <row r="3378">
          <cell r="B3378" t="str">
            <v>Șoldănești</v>
          </cell>
          <cell r="C3378" t="str">
            <v>MDȘoldănești</v>
          </cell>
        </row>
        <row r="3379">
          <cell r="B3379" t="str">
            <v>Sîngerei</v>
          </cell>
          <cell r="C3379" t="str">
            <v>MDSîngerei</v>
          </cell>
        </row>
        <row r="3380">
          <cell r="B3380" t="str">
            <v>Soroca</v>
          </cell>
          <cell r="C3380" t="str">
            <v>MDSoroca</v>
          </cell>
        </row>
        <row r="3381">
          <cell r="B3381" t="str">
            <v>Strășeni</v>
          </cell>
          <cell r="C3381" t="str">
            <v>MDStrășeni</v>
          </cell>
        </row>
        <row r="3382">
          <cell r="B3382" t="str">
            <v>Ștefan Vodă</v>
          </cell>
          <cell r="C3382" t="str">
            <v>MDȘtefan Vodă</v>
          </cell>
        </row>
        <row r="3383">
          <cell r="B3383" t="str">
            <v>Taraclia</v>
          </cell>
          <cell r="C3383" t="str">
            <v>MDTaraclia</v>
          </cell>
        </row>
        <row r="3384">
          <cell r="B3384" t="str">
            <v>Telenești</v>
          </cell>
          <cell r="C3384" t="str">
            <v>MDTelenești</v>
          </cell>
        </row>
        <row r="3385">
          <cell r="B3385" t="str">
            <v>Ungheni</v>
          </cell>
          <cell r="C3385" t="str">
            <v>MDUngheni</v>
          </cell>
        </row>
        <row r="3386">
          <cell r="B3386" t="str">
            <v>Găgăuzia, Unitatea teritorială autonomă (UTAG)</v>
          </cell>
          <cell r="C3386" t="str">
            <v>MDGăgăuzia, Unitatea teritorială autonomă (UTAG)</v>
          </cell>
        </row>
        <row r="3387">
          <cell r="B3387" t="str">
            <v>Stînga Nistrului, unitatea teritorială din</v>
          </cell>
          <cell r="C3387" t="str">
            <v>MDStînga Nistrului, unitatea teritorială din</v>
          </cell>
        </row>
        <row r="3388">
          <cell r="B3388" t="str">
            <v>Bălți</v>
          </cell>
          <cell r="C3388" t="str">
            <v>MDBălți</v>
          </cell>
        </row>
        <row r="3389">
          <cell r="B3389" t="str">
            <v>Bender [Tighina]</v>
          </cell>
          <cell r="C3389" t="str">
            <v>MDBender [Tighina]</v>
          </cell>
        </row>
        <row r="3390">
          <cell r="B3390" t="str">
            <v>Chișinău</v>
          </cell>
          <cell r="C3390" t="str">
            <v>MDChișinău</v>
          </cell>
        </row>
        <row r="3391">
          <cell r="B3391" t="str">
            <v>Andrijevica</v>
          </cell>
          <cell r="C3391" t="str">
            <v>MEAndrijevica</v>
          </cell>
        </row>
        <row r="3392">
          <cell r="B3392" t="str">
            <v>Bar</v>
          </cell>
          <cell r="C3392" t="str">
            <v>MEBar</v>
          </cell>
        </row>
        <row r="3393">
          <cell r="B3393" t="str">
            <v>Berane</v>
          </cell>
          <cell r="C3393" t="str">
            <v>MEBerane</v>
          </cell>
        </row>
        <row r="3394">
          <cell r="B3394" t="str">
            <v>Bijelo Polje</v>
          </cell>
          <cell r="C3394" t="str">
            <v>MEBijelo Polje</v>
          </cell>
        </row>
        <row r="3395">
          <cell r="B3395" t="str">
            <v>Budva</v>
          </cell>
          <cell r="C3395" t="str">
            <v>MEBudva</v>
          </cell>
        </row>
        <row r="3396">
          <cell r="B3396" t="str">
            <v>Cetinje</v>
          </cell>
          <cell r="C3396" t="str">
            <v>MECetinje</v>
          </cell>
        </row>
        <row r="3397">
          <cell r="B3397" t="str">
            <v>Danilovgrad</v>
          </cell>
          <cell r="C3397" t="str">
            <v>MEDanilovgrad</v>
          </cell>
        </row>
        <row r="3398">
          <cell r="B3398" t="str">
            <v>Herceg-Novi</v>
          </cell>
          <cell r="C3398" t="str">
            <v>MEHerceg-Novi</v>
          </cell>
        </row>
        <row r="3399">
          <cell r="B3399" t="str">
            <v>Kolašin</v>
          </cell>
          <cell r="C3399" t="str">
            <v>MEKolašin</v>
          </cell>
        </row>
        <row r="3400">
          <cell r="B3400" t="str">
            <v>Kotor</v>
          </cell>
          <cell r="C3400" t="str">
            <v>MEKotor</v>
          </cell>
        </row>
        <row r="3401">
          <cell r="B3401" t="str">
            <v>Mojkovac</v>
          </cell>
          <cell r="C3401" t="str">
            <v>MEMojkovac</v>
          </cell>
        </row>
        <row r="3402">
          <cell r="B3402" t="str">
            <v>Nikšić</v>
          </cell>
          <cell r="C3402" t="str">
            <v>MENikšić</v>
          </cell>
        </row>
        <row r="3403">
          <cell r="B3403" t="str">
            <v>Plav</v>
          </cell>
          <cell r="C3403" t="str">
            <v>MEPlav</v>
          </cell>
        </row>
        <row r="3404">
          <cell r="B3404" t="str">
            <v>Pljevlja</v>
          </cell>
          <cell r="C3404" t="str">
            <v>MEPljevlja</v>
          </cell>
        </row>
        <row r="3405">
          <cell r="B3405" t="str">
            <v>Plužine</v>
          </cell>
          <cell r="C3405" t="str">
            <v>MEPlužine</v>
          </cell>
        </row>
        <row r="3406">
          <cell r="B3406" t="str">
            <v>Podgorica</v>
          </cell>
          <cell r="C3406" t="str">
            <v>MEPodgorica</v>
          </cell>
        </row>
        <row r="3407">
          <cell r="B3407" t="str">
            <v>Rožaje</v>
          </cell>
          <cell r="C3407" t="str">
            <v>MERožaje</v>
          </cell>
        </row>
        <row r="3408">
          <cell r="B3408" t="str">
            <v>Šavnik</v>
          </cell>
          <cell r="C3408" t="str">
            <v>MEŠavnik</v>
          </cell>
        </row>
        <row r="3409">
          <cell r="B3409" t="str">
            <v>Tivat</v>
          </cell>
          <cell r="C3409" t="str">
            <v>METivat</v>
          </cell>
        </row>
        <row r="3410">
          <cell r="B3410" t="str">
            <v>Ulcinj</v>
          </cell>
          <cell r="C3410" t="str">
            <v>MEUlcinj</v>
          </cell>
        </row>
        <row r="3411">
          <cell r="B3411" t="str">
            <v>Žabljak</v>
          </cell>
          <cell r="C3411" t="str">
            <v>MEŽabljak</v>
          </cell>
        </row>
        <row r="3412">
          <cell r="B3412" t="str">
            <v>Gusinje</v>
          </cell>
          <cell r="C3412" t="str">
            <v>MEGusinje</v>
          </cell>
        </row>
        <row r="3413">
          <cell r="B3413" t="str">
            <v>Petnjica</v>
          </cell>
          <cell r="C3413" t="str">
            <v>MEPetnjica</v>
          </cell>
        </row>
        <row r="3414">
          <cell r="B3414" t="str">
            <v>Tuzi</v>
          </cell>
          <cell r="C3414" t="str">
            <v>METuzi</v>
          </cell>
        </row>
        <row r="3415">
          <cell r="B3415" t="str">
            <v>Toamasina</v>
          </cell>
          <cell r="C3415" t="str">
            <v>MGToamasina</v>
          </cell>
        </row>
        <row r="3416">
          <cell r="B3416" t="str">
            <v>Antsiranana</v>
          </cell>
          <cell r="C3416" t="str">
            <v>MGAntsiranana</v>
          </cell>
        </row>
        <row r="3417">
          <cell r="B3417" t="str">
            <v>Fianarantsoa</v>
          </cell>
          <cell r="C3417" t="str">
            <v>MGFianarantsoa</v>
          </cell>
        </row>
        <row r="3418">
          <cell r="B3418" t="str">
            <v>Mahajanga</v>
          </cell>
          <cell r="C3418" t="str">
            <v>MGMahajanga</v>
          </cell>
        </row>
        <row r="3419">
          <cell r="B3419" t="str">
            <v>Antananarivo</v>
          </cell>
          <cell r="C3419" t="str">
            <v>MGAntananarivo</v>
          </cell>
        </row>
        <row r="3420">
          <cell r="B3420" t="str">
            <v>Toliara</v>
          </cell>
          <cell r="C3420" t="str">
            <v>MGToliara</v>
          </cell>
        </row>
        <row r="3421">
          <cell r="B3421" t="str">
            <v>Ralik chain</v>
          </cell>
          <cell r="C3421" t="str">
            <v>MHRalik chain</v>
          </cell>
        </row>
        <row r="3422">
          <cell r="B3422" t="str">
            <v>Ralik chain</v>
          </cell>
          <cell r="C3422" t="str">
            <v>MHRalik chain</v>
          </cell>
        </row>
        <row r="3423">
          <cell r="B3423" t="str">
            <v>Ailinglaplap</v>
          </cell>
          <cell r="C3423" t="str">
            <v>MHAilinglaplap</v>
          </cell>
        </row>
        <row r="3424">
          <cell r="B3424" t="str">
            <v>Aelōn̄ḷapḷap</v>
          </cell>
          <cell r="C3424" t="str">
            <v>MHAelōn̄ḷapḷap</v>
          </cell>
        </row>
        <row r="3425">
          <cell r="B3425" t="str">
            <v>Ebon</v>
          </cell>
          <cell r="C3425" t="str">
            <v>MHEbon</v>
          </cell>
        </row>
        <row r="3426">
          <cell r="B3426" t="str">
            <v>Epoon</v>
          </cell>
          <cell r="C3426" t="str">
            <v>MHEpoon</v>
          </cell>
        </row>
        <row r="3427">
          <cell r="B3427" t="str">
            <v>Enewetak &amp; Ujelang</v>
          </cell>
          <cell r="C3427" t="str">
            <v>MHEnewetak &amp; Ujelang</v>
          </cell>
        </row>
        <row r="3428">
          <cell r="B3428" t="str">
            <v>Ānewetak &amp; Wūjlan̄</v>
          </cell>
          <cell r="C3428" t="str">
            <v>MHĀnewetak &amp; Wūjlan̄</v>
          </cell>
        </row>
        <row r="3429">
          <cell r="B3429" t="str">
            <v>Jabat</v>
          </cell>
          <cell r="C3429" t="str">
            <v>MHJabat</v>
          </cell>
        </row>
        <row r="3430">
          <cell r="B3430" t="str">
            <v>Jebat</v>
          </cell>
          <cell r="C3430" t="str">
            <v>MHJebat</v>
          </cell>
        </row>
        <row r="3431">
          <cell r="B3431" t="str">
            <v>Jaluit</v>
          </cell>
          <cell r="C3431" t="str">
            <v>MHJaluit</v>
          </cell>
        </row>
        <row r="3432">
          <cell r="B3432" t="str">
            <v>Jālwōj</v>
          </cell>
          <cell r="C3432" t="str">
            <v>MHJālwōj</v>
          </cell>
        </row>
        <row r="3433">
          <cell r="B3433" t="str">
            <v>Bikini &amp; Kili</v>
          </cell>
          <cell r="C3433" t="str">
            <v>MHBikini &amp; Kili</v>
          </cell>
        </row>
        <row r="3434">
          <cell r="B3434" t="str">
            <v>Pikinni &amp; Kōle</v>
          </cell>
          <cell r="C3434" t="str">
            <v>MHPikinni &amp; Kōle</v>
          </cell>
        </row>
        <row r="3435">
          <cell r="B3435" t="str">
            <v>Kwajalein</v>
          </cell>
          <cell r="C3435" t="str">
            <v>MHKwajalein</v>
          </cell>
        </row>
        <row r="3436">
          <cell r="B3436" t="str">
            <v>Kuwajleen</v>
          </cell>
          <cell r="C3436" t="str">
            <v>MHKuwajleen</v>
          </cell>
        </row>
        <row r="3437">
          <cell r="B3437" t="str">
            <v>Lae</v>
          </cell>
          <cell r="C3437" t="str">
            <v>MHLae</v>
          </cell>
        </row>
        <row r="3438">
          <cell r="B3438" t="str">
            <v>Lae</v>
          </cell>
          <cell r="C3438" t="str">
            <v>MHLae</v>
          </cell>
        </row>
        <row r="3439">
          <cell r="B3439" t="str">
            <v>Lib</v>
          </cell>
          <cell r="C3439" t="str">
            <v>MHLib</v>
          </cell>
        </row>
        <row r="3440">
          <cell r="B3440" t="str">
            <v>Ellep</v>
          </cell>
          <cell r="C3440" t="str">
            <v>MHEllep</v>
          </cell>
        </row>
        <row r="3441">
          <cell r="B3441" t="str">
            <v>Namdrik</v>
          </cell>
          <cell r="C3441" t="str">
            <v>MHNamdrik</v>
          </cell>
        </row>
        <row r="3442">
          <cell r="B3442" t="str">
            <v>Naṃdik</v>
          </cell>
          <cell r="C3442" t="str">
            <v>MHNaṃdik</v>
          </cell>
        </row>
        <row r="3443">
          <cell r="B3443" t="str">
            <v>Namu</v>
          </cell>
          <cell r="C3443" t="str">
            <v>MHNamu</v>
          </cell>
        </row>
        <row r="3444">
          <cell r="B3444" t="str">
            <v>Naṃo</v>
          </cell>
          <cell r="C3444" t="str">
            <v>MHNaṃo</v>
          </cell>
        </row>
        <row r="3445">
          <cell r="B3445" t="str">
            <v>Rongelap</v>
          </cell>
          <cell r="C3445" t="str">
            <v>MHRongelap</v>
          </cell>
        </row>
        <row r="3446">
          <cell r="B3446" t="str">
            <v>Ron̄ḷap</v>
          </cell>
          <cell r="C3446" t="str">
            <v>MHRon̄ḷap</v>
          </cell>
        </row>
        <row r="3447">
          <cell r="B3447" t="str">
            <v>Ujae</v>
          </cell>
          <cell r="C3447" t="str">
            <v>MHUjae</v>
          </cell>
        </row>
        <row r="3448">
          <cell r="B3448" t="str">
            <v>Ujae</v>
          </cell>
          <cell r="C3448" t="str">
            <v>MHUjae</v>
          </cell>
        </row>
        <row r="3449">
          <cell r="B3449" t="str">
            <v>Wotho</v>
          </cell>
          <cell r="C3449" t="str">
            <v>MHWotho</v>
          </cell>
        </row>
        <row r="3450">
          <cell r="B3450" t="str">
            <v>Wōtto</v>
          </cell>
          <cell r="C3450" t="str">
            <v>MHWōtto</v>
          </cell>
        </row>
        <row r="3451">
          <cell r="B3451" t="str">
            <v>Ratak chain</v>
          </cell>
          <cell r="C3451" t="str">
            <v>MHRatak chain</v>
          </cell>
        </row>
        <row r="3452">
          <cell r="B3452" t="str">
            <v>Ratak chain</v>
          </cell>
          <cell r="C3452" t="str">
            <v>MHRatak chain</v>
          </cell>
        </row>
        <row r="3453">
          <cell r="B3453" t="str">
            <v>Ailuk</v>
          </cell>
          <cell r="C3453" t="str">
            <v>MHAiluk</v>
          </cell>
        </row>
        <row r="3454">
          <cell r="B3454" t="str">
            <v>Aelok</v>
          </cell>
          <cell r="C3454" t="str">
            <v>MHAelok</v>
          </cell>
        </row>
        <row r="3455">
          <cell r="B3455" t="str">
            <v>Arno</v>
          </cell>
          <cell r="C3455" t="str">
            <v>MHArno</v>
          </cell>
        </row>
        <row r="3456">
          <cell r="B3456" t="str">
            <v>Arṇo</v>
          </cell>
          <cell r="C3456" t="str">
            <v>MHArṇo</v>
          </cell>
        </row>
        <row r="3457">
          <cell r="B3457" t="str">
            <v>Aur</v>
          </cell>
          <cell r="C3457" t="str">
            <v>MHAur</v>
          </cell>
        </row>
        <row r="3458">
          <cell r="B3458" t="str">
            <v>Aur</v>
          </cell>
          <cell r="C3458" t="str">
            <v>MHAur</v>
          </cell>
        </row>
        <row r="3459">
          <cell r="B3459" t="str">
            <v>Likiep</v>
          </cell>
          <cell r="C3459" t="str">
            <v>MHLikiep</v>
          </cell>
        </row>
        <row r="3460">
          <cell r="B3460" t="str">
            <v>Likiep</v>
          </cell>
          <cell r="C3460" t="str">
            <v>MHLikiep</v>
          </cell>
        </row>
        <row r="3461">
          <cell r="B3461" t="str">
            <v>Majuro</v>
          </cell>
          <cell r="C3461" t="str">
            <v>MHMajuro</v>
          </cell>
        </row>
        <row r="3462">
          <cell r="B3462" t="str">
            <v>Mājro</v>
          </cell>
          <cell r="C3462" t="str">
            <v>MHMājro</v>
          </cell>
        </row>
        <row r="3463">
          <cell r="B3463" t="str">
            <v>Maloelap</v>
          </cell>
          <cell r="C3463" t="str">
            <v>MHMaloelap</v>
          </cell>
        </row>
        <row r="3464">
          <cell r="B3464" t="str">
            <v>Ṃaḷoeḷap</v>
          </cell>
          <cell r="C3464" t="str">
            <v>MHṂaḷoeḷap</v>
          </cell>
        </row>
        <row r="3465">
          <cell r="B3465" t="str">
            <v>Mejit</v>
          </cell>
          <cell r="C3465" t="str">
            <v>MHMejit</v>
          </cell>
        </row>
        <row r="3466">
          <cell r="B3466" t="str">
            <v>Mājej</v>
          </cell>
          <cell r="C3466" t="str">
            <v>MHMājej</v>
          </cell>
        </row>
        <row r="3467">
          <cell r="B3467" t="str">
            <v>Mili</v>
          </cell>
          <cell r="C3467" t="str">
            <v>MHMili</v>
          </cell>
        </row>
        <row r="3468">
          <cell r="B3468" t="str">
            <v>Mile</v>
          </cell>
          <cell r="C3468" t="str">
            <v>MHMile</v>
          </cell>
        </row>
        <row r="3469">
          <cell r="B3469" t="str">
            <v>Utrik</v>
          </cell>
          <cell r="C3469" t="str">
            <v>MHUtrik</v>
          </cell>
        </row>
        <row r="3470">
          <cell r="B3470" t="str">
            <v>Utrōk</v>
          </cell>
          <cell r="C3470" t="str">
            <v>MHUtrōk</v>
          </cell>
        </row>
        <row r="3471">
          <cell r="B3471" t="str">
            <v>Wotje</v>
          </cell>
          <cell r="C3471" t="str">
            <v>MHWotje</v>
          </cell>
        </row>
        <row r="3472">
          <cell r="B3472" t="str">
            <v>Wōjjā</v>
          </cell>
          <cell r="C3472" t="str">
            <v>MHWōjjā</v>
          </cell>
        </row>
        <row r="3473">
          <cell r="B3473" t="str">
            <v>Veles</v>
          </cell>
          <cell r="C3473" t="str">
            <v>MKVeles</v>
          </cell>
        </row>
        <row r="3474">
          <cell r="B3474" t="str">
            <v>Gradsko</v>
          </cell>
          <cell r="C3474" t="str">
            <v>MKGradsko</v>
          </cell>
        </row>
        <row r="3475">
          <cell r="B3475" t="str">
            <v>Demir Kapija</v>
          </cell>
          <cell r="C3475" t="str">
            <v>MKDemir Kapija</v>
          </cell>
        </row>
        <row r="3476">
          <cell r="B3476" t="str">
            <v>Kavadarci</v>
          </cell>
          <cell r="C3476" t="str">
            <v>MKKavadarci</v>
          </cell>
        </row>
        <row r="3477">
          <cell r="B3477" t="str">
            <v>Lozovo</v>
          </cell>
          <cell r="C3477" t="str">
            <v>MKLozovo</v>
          </cell>
        </row>
        <row r="3478">
          <cell r="B3478" t="str">
            <v>Negotino</v>
          </cell>
          <cell r="C3478" t="str">
            <v>MKNegotino</v>
          </cell>
        </row>
        <row r="3479">
          <cell r="B3479" t="str">
            <v>Rosoman</v>
          </cell>
          <cell r="C3479" t="str">
            <v>MKRosoman</v>
          </cell>
        </row>
        <row r="3480">
          <cell r="B3480" t="str">
            <v>Sveti Nikole</v>
          </cell>
          <cell r="C3480" t="str">
            <v>MKSveti Nikole</v>
          </cell>
        </row>
        <row r="3481">
          <cell r="B3481" t="str">
            <v>Čaška</v>
          </cell>
          <cell r="C3481" t="str">
            <v>MKČaška</v>
          </cell>
        </row>
        <row r="3482">
          <cell r="B3482" t="str">
            <v>Berovo</v>
          </cell>
          <cell r="C3482" t="str">
            <v>MKBerovo</v>
          </cell>
        </row>
        <row r="3483">
          <cell r="B3483" t="str">
            <v>Vinica</v>
          </cell>
          <cell r="C3483" t="str">
            <v>MKVinica</v>
          </cell>
        </row>
        <row r="3484">
          <cell r="B3484" t="str">
            <v>Delčevo</v>
          </cell>
          <cell r="C3484" t="str">
            <v>MKDelčevo</v>
          </cell>
        </row>
        <row r="3485">
          <cell r="B3485" t="str">
            <v>Zrnovci</v>
          </cell>
          <cell r="C3485" t="str">
            <v>MKZrnovci</v>
          </cell>
        </row>
        <row r="3486">
          <cell r="B3486" t="str">
            <v>Karbinci</v>
          </cell>
          <cell r="C3486" t="str">
            <v>MKKarbinci</v>
          </cell>
        </row>
        <row r="3487">
          <cell r="B3487" t="str">
            <v>Kočani</v>
          </cell>
          <cell r="C3487" t="str">
            <v>MKKočani</v>
          </cell>
        </row>
        <row r="3488">
          <cell r="B3488" t="str">
            <v>Makedonska Kamenica</v>
          </cell>
          <cell r="C3488" t="str">
            <v>MKMakedonska Kamenica</v>
          </cell>
        </row>
        <row r="3489">
          <cell r="B3489" t="str">
            <v>Pehčevo</v>
          </cell>
          <cell r="C3489" t="str">
            <v>MKPehčevo</v>
          </cell>
        </row>
        <row r="3490">
          <cell r="B3490" t="str">
            <v>Probištip</v>
          </cell>
          <cell r="C3490" t="str">
            <v>MKProbištip</v>
          </cell>
        </row>
        <row r="3491">
          <cell r="B3491" t="str">
            <v>Češinovo-Obleševo</v>
          </cell>
          <cell r="C3491" t="str">
            <v>MKČešinovo-Obleševo</v>
          </cell>
        </row>
        <row r="3492">
          <cell r="B3492" t="str">
            <v>Štip</v>
          </cell>
          <cell r="C3492" t="str">
            <v>MKŠtip</v>
          </cell>
        </row>
        <row r="3493">
          <cell r="B3493" t="str">
            <v>Vevčani</v>
          </cell>
          <cell r="C3493" t="str">
            <v>MKVevčani</v>
          </cell>
        </row>
        <row r="3494">
          <cell r="B3494" t="str">
            <v>Debar</v>
          </cell>
          <cell r="C3494" t="str">
            <v>MKDebar</v>
          </cell>
        </row>
        <row r="3495">
          <cell r="B3495" t="str">
            <v>Debrca</v>
          </cell>
          <cell r="C3495" t="str">
            <v>MKDebrca</v>
          </cell>
        </row>
        <row r="3496">
          <cell r="B3496" t="str">
            <v>Kičevo</v>
          </cell>
          <cell r="C3496" t="str">
            <v>MKKičevo</v>
          </cell>
        </row>
        <row r="3497">
          <cell r="B3497" t="str">
            <v>Makedonski Brod</v>
          </cell>
          <cell r="C3497" t="str">
            <v>MKMakedonski Brod</v>
          </cell>
        </row>
        <row r="3498">
          <cell r="B3498" t="str">
            <v>Ohrid</v>
          </cell>
          <cell r="C3498" t="str">
            <v>MKOhrid</v>
          </cell>
        </row>
        <row r="3499">
          <cell r="B3499" t="str">
            <v>Plasnica</v>
          </cell>
          <cell r="C3499" t="str">
            <v>MKPlasnica</v>
          </cell>
        </row>
        <row r="3500">
          <cell r="B3500" t="str">
            <v>Struga</v>
          </cell>
          <cell r="C3500" t="str">
            <v>MKStruga</v>
          </cell>
        </row>
        <row r="3501">
          <cell r="B3501" t="str">
            <v>Centar Župa</v>
          </cell>
          <cell r="C3501" t="str">
            <v>MKCentar Župa</v>
          </cell>
        </row>
        <row r="3502">
          <cell r="B3502" t="str">
            <v>Bogdanci</v>
          </cell>
          <cell r="C3502" t="str">
            <v>MKBogdanci</v>
          </cell>
        </row>
        <row r="3503">
          <cell r="B3503" t="str">
            <v>Bosilovo</v>
          </cell>
          <cell r="C3503" t="str">
            <v>MKBosilovo</v>
          </cell>
        </row>
        <row r="3504">
          <cell r="B3504" t="str">
            <v>Valandovo</v>
          </cell>
          <cell r="C3504" t="str">
            <v>MKValandovo</v>
          </cell>
        </row>
        <row r="3505">
          <cell r="B3505" t="str">
            <v>Vasilevo</v>
          </cell>
          <cell r="C3505" t="str">
            <v>MKVasilevo</v>
          </cell>
        </row>
        <row r="3506">
          <cell r="B3506" t="str">
            <v>Gevgelija</v>
          </cell>
          <cell r="C3506" t="str">
            <v>MKGevgelija</v>
          </cell>
        </row>
        <row r="3507">
          <cell r="B3507" t="str">
            <v>Dojran</v>
          </cell>
          <cell r="C3507" t="str">
            <v>MKDojran</v>
          </cell>
        </row>
        <row r="3508">
          <cell r="B3508" t="str">
            <v>Konče</v>
          </cell>
          <cell r="C3508" t="str">
            <v>MKKonče</v>
          </cell>
        </row>
        <row r="3509">
          <cell r="B3509" t="str">
            <v>Novo Selo</v>
          </cell>
          <cell r="C3509" t="str">
            <v>MKNovo Selo</v>
          </cell>
        </row>
        <row r="3510">
          <cell r="B3510" t="str">
            <v>Radoviš</v>
          </cell>
          <cell r="C3510" t="str">
            <v>MKRadoviš</v>
          </cell>
        </row>
        <row r="3511">
          <cell r="B3511" t="str">
            <v>Strumica</v>
          </cell>
          <cell r="C3511" t="str">
            <v>MKStrumica</v>
          </cell>
        </row>
        <row r="3512">
          <cell r="B3512" t="str">
            <v>Bitola</v>
          </cell>
          <cell r="C3512" t="str">
            <v>MKBitola</v>
          </cell>
        </row>
        <row r="3513">
          <cell r="B3513" t="str">
            <v>Demir Hisar</v>
          </cell>
          <cell r="C3513" t="str">
            <v>MKDemir Hisar</v>
          </cell>
        </row>
        <row r="3514">
          <cell r="B3514" t="str">
            <v>Dolneni</v>
          </cell>
          <cell r="C3514" t="str">
            <v>MKDolneni</v>
          </cell>
        </row>
        <row r="3515">
          <cell r="B3515" t="str">
            <v>Krivogaštani</v>
          </cell>
          <cell r="C3515" t="str">
            <v>MKKrivogaštani</v>
          </cell>
        </row>
        <row r="3516">
          <cell r="B3516" t="str">
            <v>Kruševo</v>
          </cell>
          <cell r="C3516" t="str">
            <v>MKKruševo</v>
          </cell>
        </row>
        <row r="3517">
          <cell r="B3517" t="str">
            <v>Mogila</v>
          </cell>
          <cell r="C3517" t="str">
            <v>MKMogila</v>
          </cell>
        </row>
        <row r="3518">
          <cell r="B3518" t="str">
            <v>Novaci</v>
          </cell>
          <cell r="C3518" t="str">
            <v>MKNovaci</v>
          </cell>
        </row>
        <row r="3519">
          <cell r="B3519" t="str">
            <v>Prilep</v>
          </cell>
          <cell r="C3519" t="str">
            <v>MKPrilep</v>
          </cell>
        </row>
        <row r="3520">
          <cell r="B3520" t="str">
            <v>Resen</v>
          </cell>
          <cell r="C3520" t="str">
            <v>MKResen</v>
          </cell>
        </row>
        <row r="3521">
          <cell r="B3521" t="str">
            <v>Bogovinje</v>
          </cell>
          <cell r="C3521" t="str">
            <v>MKBogovinje</v>
          </cell>
        </row>
        <row r="3522">
          <cell r="B3522" t="str">
            <v>Brvenica</v>
          </cell>
          <cell r="C3522" t="str">
            <v>MKBrvenica</v>
          </cell>
        </row>
        <row r="3523">
          <cell r="B3523" t="str">
            <v>Vrapčište</v>
          </cell>
          <cell r="C3523" t="str">
            <v>MKVrapčište</v>
          </cell>
        </row>
        <row r="3524">
          <cell r="B3524" t="str">
            <v>Gostivar</v>
          </cell>
          <cell r="C3524" t="str">
            <v>MKGostivar</v>
          </cell>
        </row>
        <row r="3525">
          <cell r="B3525" t="str">
            <v>Želino</v>
          </cell>
          <cell r="C3525" t="str">
            <v>MKŽelino</v>
          </cell>
        </row>
        <row r="3526">
          <cell r="B3526" t="str">
            <v>Jegunovce</v>
          </cell>
          <cell r="C3526" t="str">
            <v>MKJegunovce</v>
          </cell>
        </row>
        <row r="3527">
          <cell r="B3527" t="str">
            <v>Mavrovo i Rostuše</v>
          </cell>
          <cell r="C3527" t="str">
            <v>MKMavrovo i Rostuše</v>
          </cell>
        </row>
        <row r="3528">
          <cell r="B3528" t="str">
            <v>Tearce</v>
          </cell>
          <cell r="C3528" t="str">
            <v>MKTearce</v>
          </cell>
        </row>
        <row r="3529">
          <cell r="B3529" t="str">
            <v>Tetovo</v>
          </cell>
          <cell r="C3529" t="str">
            <v>MKTetovo</v>
          </cell>
        </row>
        <row r="3530">
          <cell r="B3530" t="str">
            <v>Kratovo</v>
          </cell>
          <cell r="C3530" t="str">
            <v>MKKratovo</v>
          </cell>
        </row>
        <row r="3531">
          <cell r="B3531" t="str">
            <v>Kriva Palanka</v>
          </cell>
          <cell r="C3531" t="str">
            <v>MKKriva Palanka</v>
          </cell>
        </row>
        <row r="3532">
          <cell r="B3532" t="str">
            <v>Kumanovo</v>
          </cell>
          <cell r="C3532" t="str">
            <v>MKKumanovo</v>
          </cell>
        </row>
        <row r="3533">
          <cell r="B3533" t="str">
            <v>Lipkovo</v>
          </cell>
          <cell r="C3533" t="str">
            <v>MKLipkovo</v>
          </cell>
        </row>
        <row r="3534">
          <cell r="B3534" t="str">
            <v>Rankovce</v>
          </cell>
          <cell r="C3534" t="str">
            <v>MKRankovce</v>
          </cell>
        </row>
        <row r="3535">
          <cell r="B3535" t="str">
            <v>Staro Nagoričane</v>
          </cell>
          <cell r="C3535" t="str">
            <v>MKStaro Nagoričane</v>
          </cell>
        </row>
        <row r="3536">
          <cell r="B3536" t="str">
            <v>Aerodrom †</v>
          </cell>
          <cell r="C3536" t="str">
            <v>MKAerodrom †</v>
          </cell>
        </row>
        <row r="3537">
          <cell r="B3537" t="str">
            <v>Aračinovo</v>
          </cell>
          <cell r="C3537" t="str">
            <v>MKAračinovo</v>
          </cell>
        </row>
        <row r="3538">
          <cell r="B3538" t="str">
            <v>Butel †</v>
          </cell>
          <cell r="C3538" t="str">
            <v>MKButel †</v>
          </cell>
        </row>
        <row r="3539">
          <cell r="B3539" t="str">
            <v>Gazi Baba †</v>
          </cell>
          <cell r="C3539" t="str">
            <v>MKGazi Baba †</v>
          </cell>
        </row>
        <row r="3540">
          <cell r="B3540" t="str">
            <v>Gjorče Petrov †</v>
          </cell>
          <cell r="C3540" t="str">
            <v>MKGjorče Petrov †</v>
          </cell>
        </row>
        <row r="3541">
          <cell r="B3541" t="str">
            <v>Zelenikovo</v>
          </cell>
          <cell r="C3541" t="str">
            <v>MKZelenikovo</v>
          </cell>
        </row>
        <row r="3542">
          <cell r="B3542" t="str">
            <v>Ilinden</v>
          </cell>
          <cell r="C3542" t="str">
            <v>MKIlinden</v>
          </cell>
        </row>
        <row r="3543">
          <cell r="B3543" t="str">
            <v>Karpoš †</v>
          </cell>
          <cell r="C3543" t="str">
            <v>MKKarpoš †</v>
          </cell>
        </row>
        <row r="3544">
          <cell r="B3544" t="str">
            <v>Kisela Voda †</v>
          </cell>
          <cell r="C3544" t="str">
            <v>MKKisela Voda †</v>
          </cell>
        </row>
        <row r="3545">
          <cell r="B3545" t="str">
            <v>Petrovec</v>
          </cell>
          <cell r="C3545" t="str">
            <v>MKPetrovec</v>
          </cell>
        </row>
        <row r="3546">
          <cell r="B3546" t="str">
            <v>Saraj †</v>
          </cell>
          <cell r="C3546" t="str">
            <v>MKSaraj †</v>
          </cell>
        </row>
        <row r="3547">
          <cell r="B3547" t="str">
            <v>Sopište</v>
          </cell>
          <cell r="C3547" t="str">
            <v>MKSopište</v>
          </cell>
        </row>
        <row r="3548">
          <cell r="B3548" t="str">
            <v>Studeničani</v>
          </cell>
          <cell r="C3548" t="str">
            <v>MKStudeničani</v>
          </cell>
        </row>
        <row r="3549">
          <cell r="B3549" t="str">
            <v>Centar †</v>
          </cell>
          <cell r="C3549" t="str">
            <v>MKCentar †</v>
          </cell>
        </row>
        <row r="3550">
          <cell r="B3550" t="str">
            <v>Čair †</v>
          </cell>
          <cell r="C3550" t="str">
            <v>MKČair †</v>
          </cell>
        </row>
        <row r="3551">
          <cell r="B3551" t="str">
            <v>Čučer-Sandevo</v>
          </cell>
          <cell r="C3551" t="str">
            <v>MKČučer-Sandevo</v>
          </cell>
        </row>
        <row r="3552">
          <cell r="B3552" t="str">
            <v>Šuto Orizari †</v>
          </cell>
          <cell r="C3552" t="str">
            <v>MKŠuto Orizari †</v>
          </cell>
        </row>
        <row r="3553">
          <cell r="B3553" t="str">
            <v>Kayes</v>
          </cell>
          <cell r="C3553" t="str">
            <v>MLKayes</v>
          </cell>
        </row>
        <row r="3554">
          <cell r="B3554" t="str">
            <v>Taoudénit</v>
          </cell>
          <cell r="C3554" t="str">
            <v>MLTaoudénit</v>
          </cell>
        </row>
        <row r="3555">
          <cell r="B3555" t="str">
            <v>Koulikoro</v>
          </cell>
          <cell r="C3555" t="str">
            <v>MLKoulikoro</v>
          </cell>
        </row>
        <row r="3556">
          <cell r="B3556" t="str">
            <v>Sikasso</v>
          </cell>
          <cell r="C3556" t="str">
            <v>MLSikasso</v>
          </cell>
        </row>
        <row r="3557">
          <cell r="B3557" t="str">
            <v>Ségou</v>
          </cell>
          <cell r="C3557" t="str">
            <v>MLSégou</v>
          </cell>
        </row>
        <row r="3558">
          <cell r="B3558" t="str">
            <v>Mopti</v>
          </cell>
          <cell r="C3558" t="str">
            <v>MLMopti</v>
          </cell>
        </row>
        <row r="3559">
          <cell r="B3559" t="str">
            <v>Tombouctou</v>
          </cell>
          <cell r="C3559" t="str">
            <v>MLTombouctou</v>
          </cell>
        </row>
        <row r="3560">
          <cell r="B3560" t="str">
            <v>Gao</v>
          </cell>
          <cell r="C3560" t="str">
            <v>MLGao</v>
          </cell>
        </row>
        <row r="3561">
          <cell r="B3561" t="str">
            <v>Kidal</v>
          </cell>
          <cell r="C3561" t="str">
            <v>MLKidal</v>
          </cell>
        </row>
        <row r="3562">
          <cell r="B3562" t="str">
            <v>Ménaka</v>
          </cell>
          <cell r="C3562" t="str">
            <v>MLMénaka</v>
          </cell>
        </row>
        <row r="3563">
          <cell r="B3563" t="str">
            <v>Bamako</v>
          </cell>
          <cell r="C3563" t="str">
            <v>MLBamako</v>
          </cell>
        </row>
        <row r="3564">
          <cell r="B3564" t="str">
            <v>Sagaing</v>
          </cell>
          <cell r="C3564" t="str">
            <v>MMSagaing</v>
          </cell>
        </row>
        <row r="3565">
          <cell r="B3565" t="str">
            <v>Bago</v>
          </cell>
          <cell r="C3565" t="str">
            <v>MMBago</v>
          </cell>
        </row>
        <row r="3566">
          <cell r="B3566" t="str">
            <v>Magway</v>
          </cell>
          <cell r="C3566" t="str">
            <v>MMMagway</v>
          </cell>
        </row>
        <row r="3567">
          <cell r="B3567" t="str">
            <v>Mandalay</v>
          </cell>
          <cell r="C3567" t="str">
            <v>MMMandalay</v>
          </cell>
        </row>
        <row r="3568">
          <cell r="B3568" t="str">
            <v>Tanintharyi</v>
          </cell>
          <cell r="C3568" t="str">
            <v>MMTanintharyi</v>
          </cell>
        </row>
        <row r="3569">
          <cell r="B3569" t="str">
            <v>Yangon</v>
          </cell>
          <cell r="C3569" t="str">
            <v>MMYangon</v>
          </cell>
        </row>
        <row r="3570">
          <cell r="B3570" t="str">
            <v>Ayeyarwady</v>
          </cell>
          <cell r="C3570" t="str">
            <v>MMAyeyarwady</v>
          </cell>
        </row>
        <row r="3571">
          <cell r="B3571" t="str">
            <v>Kachin</v>
          </cell>
          <cell r="C3571" t="str">
            <v>MMKachin</v>
          </cell>
        </row>
        <row r="3572">
          <cell r="B3572" t="str">
            <v>Kayah</v>
          </cell>
          <cell r="C3572" t="str">
            <v>MMKayah</v>
          </cell>
        </row>
        <row r="3573">
          <cell r="B3573" t="str">
            <v>Kayin</v>
          </cell>
          <cell r="C3573" t="str">
            <v>MMKayin</v>
          </cell>
        </row>
        <row r="3574">
          <cell r="B3574" t="str">
            <v>Chin</v>
          </cell>
          <cell r="C3574" t="str">
            <v>MMChin</v>
          </cell>
        </row>
        <row r="3575">
          <cell r="B3575" t="str">
            <v>Mon</v>
          </cell>
          <cell r="C3575" t="str">
            <v>MMMon</v>
          </cell>
        </row>
        <row r="3576">
          <cell r="B3576" t="str">
            <v>Rakhine</v>
          </cell>
          <cell r="C3576" t="str">
            <v>MMRakhine</v>
          </cell>
        </row>
        <row r="3577">
          <cell r="B3577" t="str">
            <v>Shan</v>
          </cell>
          <cell r="C3577" t="str">
            <v>MMShan</v>
          </cell>
        </row>
        <row r="3578">
          <cell r="B3578" t="str">
            <v>Nay Pyi Taw</v>
          </cell>
          <cell r="C3578" t="str">
            <v>MMNay Pyi Taw</v>
          </cell>
        </row>
        <row r="3579">
          <cell r="B3579" t="str">
            <v>Orhon</v>
          </cell>
          <cell r="C3579" t="str">
            <v>MNOrhon</v>
          </cell>
        </row>
        <row r="3580">
          <cell r="B3580" t="str">
            <v>Darhan uul</v>
          </cell>
          <cell r="C3580" t="str">
            <v>MNDarhan uul</v>
          </cell>
        </row>
        <row r="3581">
          <cell r="B3581" t="str">
            <v>Hentiy</v>
          </cell>
          <cell r="C3581" t="str">
            <v>MNHentiy</v>
          </cell>
        </row>
        <row r="3582">
          <cell r="B3582" t="str">
            <v>Hövsgöl</v>
          </cell>
          <cell r="C3582" t="str">
            <v>MNHövsgöl</v>
          </cell>
        </row>
        <row r="3583">
          <cell r="B3583" t="str">
            <v>Hovd</v>
          </cell>
          <cell r="C3583" t="str">
            <v>MNHovd</v>
          </cell>
        </row>
        <row r="3584">
          <cell r="B3584" t="str">
            <v>Uvs</v>
          </cell>
          <cell r="C3584" t="str">
            <v>MNUvs</v>
          </cell>
        </row>
        <row r="3585">
          <cell r="B3585" t="str">
            <v>Töv</v>
          </cell>
          <cell r="C3585" t="str">
            <v>MNTöv</v>
          </cell>
        </row>
        <row r="3586">
          <cell r="B3586" t="str">
            <v>Selenge</v>
          </cell>
          <cell r="C3586" t="str">
            <v>MNSelenge</v>
          </cell>
        </row>
        <row r="3587">
          <cell r="B3587" t="str">
            <v>Sühbaatar</v>
          </cell>
          <cell r="C3587" t="str">
            <v>MNSühbaatar</v>
          </cell>
        </row>
        <row r="3588">
          <cell r="B3588" t="str">
            <v>Ömnögovĭ</v>
          </cell>
          <cell r="C3588" t="str">
            <v>MNÖmnögovĭ</v>
          </cell>
        </row>
        <row r="3589">
          <cell r="B3589" t="str">
            <v>Övörhangay</v>
          </cell>
          <cell r="C3589" t="str">
            <v>MNÖvörhangay</v>
          </cell>
        </row>
        <row r="3590">
          <cell r="B3590" t="str">
            <v>Dzavhan</v>
          </cell>
          <cell r="C3590" t="str">
            <v>MNDzavhan</v>
          </cell>
        </row>
        <row r="3591">
          <cell r="B3591" t="str">
            <v>Dundgovĭ</v>
          </cell>
          <cell r="C3591" t="str">
            <v>MNDundgovĭ</v>
          </cell>
        </row>
        <row r="3592">
          <cell r="B3592" t="str">
            <v>Dornod</v>
          </cell>
          <cell r="C3592" t="str">
            <v>MNDornod</v>
          </cell>
        </row>
        <row r="3593">
          <cell r="B3593" t="str">
            <v>Dornogovĭ</v>
          </cell>
          <cell r="C3593" t="str">
            <v>MNDornogovĭ</v>
          </cell>
        </row>
        <row r="3594">
          <cell r="B3594" t="str">
            <v>Govĭ-Sümber</v>
          </cell>
          <cell r="C3594" t="str">
            <v>MNGovĭ-Sümber</v>
          </cell>
        </row>
        <row r="3595">
          <cell r="B3595" t="str">
            <v>Govĭ-Altay</v>
          </cell>
          <cell r="C3595" t="str">
            <v>MNGovĭ-Altay</v>
          </cell>
        </row>
        <row r="3596">
          <cell r="B3596" t="str">
            <v>Bulgan</v>
          </cell>
          <cell r="C3596" t="str">
            <v>MNBulgan</v>
          </cell>
        </row>
        <row r="3597">
          <cell r="B3597" t="str">
            <v>Bayanhongor</v>
          </cell>
          <cell r="C3597" t="str">
            <v>MNBayanhongor</v>
          </cell>
        </row>
        <row r="3598">
          <cell r="B3598" t="str">
            <v>Bayan-Ölgiy</v>
          </cell>
          <cell r="C3598" t="str">
            <v>MNBayan-Ölgiy</v>
          </cell>
        </row>
        <row r="3599">
          <cell r="B3599" t="str">
            <v>Arhangay</v>
          </cell>
          <cell r="C3599" t="str">
            <v>MNArhangay</v>
          </cell>
        </row>
        <row r="3600">
          <cell r="B3600" t="str">
            <v>Ulaanbaatar</v>
          </cell>
          <cell r="C3600" t="str">
            <v>MNUlaanbaatar</v>
          </cell>
        </row>
        <row r="3601">
          <cell r="B3601" t="str">
            <v>Hodh ech Chargui</v>
          </cell>
          <cell r="C3601" t="str">
            <v>MRHodh ech Chargui</v>
          </cell>
        </row>
        <row r="3602">
          <cell r="B3602" t="str">
            <v>Hodh el Gharbi</v>
          </cell>
          <cell r="C3602" t="str">
            <v>MRHodh el Gharbi</v>
          </cell>
        </row>
        <row r="3603">
          <cell r="B3603" t="str">
            <v>Assaba</v>
          </cell>
          <cell r="C3603" t="str">
            <v>MRAssaba</v>
          </cell>
        </row>
        <row r="3604">
          <cell r="B3604" t="str">
            <v>Gorgol</v>
          </cell>
          <cell r="C3604" t="str">
            <v>MRGorgol</v>
          </cell>
        </row>
        <row r="3605">
          <cell r="B3605" t="str">
            <v>Brakna</v>
          </cell>
          <cell r="C3605" t="str">
            <v>MRBrakna</v>
          </cell>
        </row>
        <row r="3606">
          <cell r="B3606" t="str">
            <v>Trarza</v>
          </cell>
          <cell r="C3606" t="str">
            <v>MRTrarza</v>
          </cell>
        </row>
        <row r="3607">
          <cell r="B3607" t="str">
            <v>Adrar</v>
          </cell>
          <cell r="C3607" t="str">
            <v>MRAdrar</v>
          </cell>
        </row>
        <row r="3608">
          <cell r="B3608" t="str">
            <v>Dakhlet Nouâdhibou</v>
          </cell>
          <cell r="C3608" t="str">
            <v>MRDakhlet Nouâdhibou</v>
          </cell>
        </row>
        <row r="3609">
          <cell r="B3609" t="str">
            <v>Tagant</v>
          </cell>
          <cell r="C3609" t="str">
            <v>MRTagant</v>
          </cell>
        </row>
        <row r="3610">
          <cell r="B3610" t="str">
            <v>Guidimaka</v>
          </cell>
          <cell r="C3610" t="str">
            <v>MRGuidimaka</v>
          </cell>
        </row>
        <row r="3611">
          <cell r="B3611" t="str">
            <v>Tiris Zemmour</v>
          </cell>
          <cell r="C3611" t="str">
            <v>MRTiris Zemmour</v>
          </cell>
        </row>
        <row r="3612">
          <cell r="B3612" t="str">
            <v>Inchiri</v>
          </cell>
          <cell r="C3612" t="str">
            <v>MRInchiri</v>
          </cell>
        </row>
        <row r="3613">
          <cell r="B3613" t="str">
            <v>Nuwākshūţ al Gharbīyah</v>
          </cell>
          <cell r="C3613" t="str">
            <v>MRNuwākshūţ al Gharbīyah</v>
          </cell>
        </row>
        <row r="3614">
          <cell r="B3614" t="str">
            <v>Nouakchott Ouest</v>
          </cell>
          <cell r="C3614" t="str">
            <v>MRNouakchott Ouest</v>
          </cell>
        </row>
        <row r="3615">
          <cell r="B3615" t="str">
            <v>Nuwākshūţ ash Shamālīyah</v>
          </cell>
          <cell r="C3615" t="str">
            <v>MRNuwākshūţ ash Shamālīyah</v>
          </cell>
        </row>
        <row r="3616">
          <cell r="B3616" t="str">
            <v>Nouakchott Nord</v>
          </cell>
          <cell r="C3616" t="str">
            <v>MRNouakchott Nord</v>
          </cell>
        </row>
        <row r="3617">
          <cell r="B3617" t="str">
            <v>Nuwākshūţ al Janūbīyah</v>
          </cell>
          <cell r="C3617" t="str">
            <v>MRNuwākshūţ al Janūbīyah</v>
          </cell>
        </row>
        <row r="3618">
          <cell r="B3618" t="str">
            <v>Nouakchott Sud</v>
          </cell>
          <cell r="C3618" t="str">
            <v>MRNouakchott Sud</v>
          </cell>
        </row>
        <row r="3619">
          <cell r="B3619" t="str">
            <v>Attard</v>
          </cell>
          <cell r="C3619" t="str">
            <v>MTAttard</v>
          </cell>
        </row>
        <row r="3620">
          <cell r="B3620" t="str">
            <v>Attard</v>
          </cell>
          <cell r="C3620" t="str">
            <v>MTAttard</v>
          </cell>
        </row>
        <row r="3621">
          <cell r="B3621" t="str">
            <v>Balzan</v>
          </cell>
          <cell r="C3621" t="str">
            <v>MTBalzan</v>
          </cell>
        </row>
        <row r="3622">
          <cell r="B3622" t="str">
            <v>Balzan</v>
          </cell>
          <cell r="C3622" t="str">
            <v>MTBalzan</v>
          </cell>
        </row>
        <row r="3623">
          <cell r="B3623" t="str">
            <v>Birgu</v>
          </cell>
          <cell r="C3623" t="str">
            <v>MTBirgu</v>
          </cell>
        </row>
        <row r="3624">
          <cell r="B3624" t="str">
            <v>Birgu</v>
          </cell>
          <cell r="C3624" t="str">
            <v>MTBirgu</v>
          </cell>
        </row>
        <row r="3625">
          <cell r="B3625" t="str">
            <v>Birkirkara</v>
          </cell>
          <cell r="C3625" t="str">
            <v>MTBirkirkara</v>
          </cell>
        </row>
        <row r="3626">
          <cell r="B3626" t="str">
            <v>Birkirkara</v>
          </cell>
          <cell r="C3626" t="str">
            <v>MTBirkirkara</v>
          </cell>
        </row>
        <row r="3627">
          <cell r="B3627" t="str">
            <v>Birżebbuġa</v>
          </cell>
          <cell r="C3627" t="str">
            <v>MTBirżebbuġa</v>
          </cell>
        </row>
        <row r="3628">
          <cell r="B3628" t="str">
            <v>Birżebbuġa</v>
          </cell>
          <cell r="C3628" t="str">
            <v>MTBirżebbuġa</v>
          </cell>
        </row>
        <row r="3629">
          <cell r="B3629" t="str">
            <v>Bormla</v>
          </cell>
          <cell r="C3629" t="str">
            <v>MTBormla</v>
          </cell>
        </row>
        <row r="3630">
          <cell r="B3630" t="str">
            <v>Bormla</v>
          </cell>
          <cell r="C3630" t="str">
            <v>MTBormla</v>
          </cell>
        </row>
        <row r="3631">
          <cell r="B3631" t="str">
            <v>Dingli</v>
          </cell>
          <cell r="C3631" t="str">
            <v>MTDingli</v>
          </cell>
        </row>
        <row r="3632">
          <cell r="B3632" t="str">
            <v>Dingli</v>
          </cell>
          <cell r="C3632" t="str">
            <v>MTDingli</v>
          </cell>
        </row>
        <row r="3633">
          <cell r="B3633" t="str">
            <v>Fgura</v>
          </cell>
          <cell r="C3633" t="str">
            <v>MTFgura</v>
          </cell>
        </row>
        <row r="3634">
          <cell r="B3634" t="str">
            <v>Fgura</v>
          </cell>
          <cell r="C3634" t="str">
            <v>MTFgura</v>
          </cell>
        </row>
        <row r="3635">
          <cell r="B3635" t="str">
            <v>Floriana</v>
          </cell>
          <cell r="C3635" t="str">
            <v>MTFloriana</v>
          </cell>
        </row>
        <row r="3636">
          <cell r="B3636" t="str">
            <v>Floriana</v>
          </cell>
          <cell r="C3636" t="str">
            <v>MTFloriana</v>
          </cell>
        </row>
        <row r="3637">
          <cell r="B3637" t="str">
            <v>Fontana</v>
          </cell>
          <cell r="C3637" t="str">
            <v>MTFontana</v>
          </cell>
        </row>
        <row r="3638">
          <cell r="B3638" t="str">
            <v>Fontana</v>
          </cell>
          <cell r="C3638" t="str">
            <v>MTFontana</v>
          </cell>
        </row>
        <row r="3639">
          <cell r="B3639" t="str">
            <v>Gudja</v>
          </cell>
          <cell r="C3639" t="str">
            <v>MTGudja</v>
          </cell>
        </row>
        <row r="3640">
          <cell r="B3640" t="str">
            <v>Gudja</v>
          </cell>
          <cell r="C3640" t="str">
            <v>MTGudja</v>
          </cell>
        </row>
        <row r="3641">
          <cell r="B3641" t="str">
            <v>Gżira</v>
          </cell>
          <cell r="C3641" t="str">
            <v>MTGżira</v>
          </cell>
        </row>
        <row r="3642">
          <cell r="B3642" t="str">
            <v>Gżira</v>
          </cell>
          <cell r="C3642" t="str">
            <v>MTGżira</v>
          </cell>
        </row>
        <row r="3643">
          <cell r="B3643" t="str">
            <v>Għajnsielem</v>
          </cell>
          <cell r="C3643" t="str">
            <v>MTGħajnsielem</v>
          </cell>
        </row>
        <row r="3644">
          <cell r="B3644" t="str">
            <v>Għajnsielem</v>
          </cell>
          <cell r="C3644" t="str">
            <v>MTGħajnsielem</v>
          </cell>
        </row>
        <row r="3645">
          <cell r="B3645" t="str">
            <v>Għarb</v>
          </cell>
          <cell r="C3645" t="str">
            <v>MTGħarb</v>
          </cell>
        </row>
        <row r="3646">
          <cell r="B3646" t="str">
            <v>Għarb</v>
          </cell>
          <cell r="C3646" t="str">
            <v>MTGħarb</v>
          </cell>
        </row>
        <row r="3647">
          <cell r="B3647" t="str">
            <v>Għargħur</v>
          </cell>
          <cell r="C3647" t="str">
            <v>MTGħargħur</v>
          </cell>
        </row>
        <row r="3648">
          <cell r="B3648" t="str">
            <v>Għargħur</v>
          </cell>
          <cell r="C3648" t="str">
            <v>MTGħargħur</v>
          </cell>
        </row>
        <row r="3649">
          <cell r="B3649" t="str">
            <v>Għasri</v>
          </cell>
          <cell r="C3649" t="str">
            <v>MTGħasri</v>
          </cell>
        </row>
        <row r="3650">
          <cell r="B3650" t="str">
            <v>Għasri</v>
          </cell>
          <cell r="C3650" t="str">
            <v>MTGħasri</v>
          </cell>
        </row>
        <row r="3651">
          <cell r="B3651" t="str">
            <v>Għaxaq</v>
          </cell>
          <cell r="C3651" t="str">
            <v>MTGħaxaq</v>
          </cell>
        </row>
        <row r="3652">
          <cell r="B3652" t="str">
            <v>Għaxaq</v>
          </cell>
          <cell r="C3652" t="str">
            <v>MTGħaxaq</v>
          </cell>
        </row>
        <row r="3653">
          <cell r="B3653" t="str">
            <v>Ħamrun</v>
          </cell>
          <cell r="C3653" t="str">
            <v>MTĦamrun</v>
          </cell>
        </row>
        <row r="3654">
          <cell r="B3654" t="str">
            <v>Ħamrun</v>
          </cell>
          <cell r="C3654" t="str">
            <v>MTĦamrun</v>
          </cell>
        </row>
        <row r="3655">
          <cell r="B3655" t="str">
            <v>Iklin</v>
          </cell>
          <cell r="C3655" t="str">
            <v>MTIklin</v>
          </cell>
        </row>
        <row r="3656">
          <cell r="B3656" t="str">
            <v>Iklin</v>
          </cell>
          <cell r="C3656" t="str">
            <v>MTIklin</v>
          </cell>
        </row>
        <row r="3657">
          <cell r="B3657" t="str">
            <v>Isla</v>
          </cell>
          <cell r="C3657" t="str">
            <v>MTIsla</v>
          </cell>
        </row>
        <row r="3658">
          <cell r="B3658" t="str">
            <v>Isla</v>
          </cell>
          <cell r="C3658" t="str">
            <v>MTIsla</v>
          </cell>
        </row>
        <row r="3659">
          <cell r="B3659" t="str">
            <v>Kalkara</v>
          </cell>
          <cell r="C3659" t="str">
            <v>MTKalkara</v>
          </cell>
        </row>
        <row r="3660">
          <cell r="B3660" t="str">
            <v>Kalkara</v>
          </cell>
          <cell r="C3660" t="str">
            <v>MTKalkara</v>
          </cell>
        </row>
        <row r="3661">
          <cell r="B3661" t="str">
            <v>Kerċem</v>
          </cell>
          <cell r="C3661" t="str">
            <v>MTKerċem</v>
          </cell>
        </row>
        <row r="3662">
          <cell r="B3662" t="str">
            <v>Kerċem</v>
          </cell>
          <cell r="C3662" t="str">
            <v>MTKerċem</v>
          </cell>
        </row>
        <row r="3663">
          <cell r="B3663" t="str">
            <v>Kirkop</v>
          </cell>
          <cell r="C3663" t="str">
            <v>MTKirkop</v>
          </cell>
        </row>
        <row r="3664">
          <cell r="B3664" t="str">
            <v>Kirkop</v>
          </cell>
          <cell r="C3664" t="str">
            <v>MTKirkop</v>
          </cell>
        </row>
        <row r="3665">
          <cell r="B3665" t="str">
            <v>Lija</v>
          </cell>
          <cell r="C3665" t="str">
            <v>MTLija</v>
          </cell>
        </row>
        <row r="3666">
          <cell r="B3666" t="str">
            <v>Lija</v>
          </cell>
          <cell r="C3666" t="str">
            <v>MTLija</v>
          </cell>
        </row>
        <row r="3667">
          <cell r="B3667" t="str">
            <v>Luqa</v>
          </cell>
          <cell r="C3667" t="str">
            <v>MTLuqa</v>
          </cell>
        </row>
        <row r="3668">
          <cell r="B3668" t="str">
            <v>Luqa</v>
          </cell>
          <cell r="C3668" t="str">
            <v>MTLuqa</v>
          </cell>
        </row>
        <row r="3669">
          <cell r="B3669" t="str">
            <v>Marsa</v>
          </cell>
          <cell r="C3669" t="str">
            <v>MTMarsa</v>
          </cell>
        </row>
        <row r="3670">
          <cell r="B3670" t="str">
            <v>Marsa</v>
          </cell>
          <cell r="C3670" t="str">
            <v>MTMarsa</v>
          </cell>
        </row>
        <row r="3671">
          <cell r="B3671" t="str">
            <v>Marsaskala</v>
          </cell>
          <cell r="C3671" t="str">
            <v>MTMarsaskala</v>
          </cell>
        </row>
        <row r="3672">
          <cell r="B3672" t="str">
            <v>Marsaskala</v>
          </cell>
          <cell r="C3672" t="str">
            <v>MTMarsaskala</v>
          </cell>
        </row>
        <row r="3673">
          <cell r="B3673" t="str">
            <v>Marsaxlokk</v>
          </cell>
          <cell r="C3673" t="str">
            <v>MTMarsaxlokk</v>
          </cell>
        </row>
        <row r="3674">
          <cell r="B3674" t="str">
            <v>Marsaxlokk</v>
          </cell>
          <cell r="C3674" t="str">
            <v>MTMarsaxlokk</v>
          </cell>
        </row>
        <row r="3675">
          <cell r="B3675" t="str">
            <v>Mdina</v>
          </cell>
          <cell r="C3675" t="str">
            <v>MTMdina</v>
          </cell>
        </row>
        <row r="3676">
          <cell r="B3676" t="str">
            <v>Mdina</v>
          </cell>
          <cell r="C3676" t="str">
            <v>MTMdina</v>
          </cell>
        </row>
        <row r="3677">
          <cell r="B3677" t="str">
            <v>Mellieħa</v>
          </cell>
          <cell r="C3677" t="str">
            <v>MTMellieħa</v>
          </cell>
        </row>
        <row r="3678">
          <cell r="B3678" t="str">
            <v>Mellieħa</v>
          </cell>
          <cell r="C3678" t="str">
            <v>MTMellieħa</v>
          </cell>
        </row>
        <row r="3679">
          <cell r="B3679" t="str">
            <v>Mġarr</v>
          </cell>
          <cell r="C3679" t="str">
            <v>MTMġarr</v>
          </cell>
        </row>
        <row r="3680">
          <cell r="B3680" t="str">
            <v>Mġarr</v>
          </cell>
          <cell r="C3680" t="str">
            <v>MTMġarr</v>
          </cell>
        </row>
        <row r="3681">
          <cell r="B3681" t="str">
            <v>Mosta</v>
          </cell>
          <cell r="C3681" t="str">
            <v>MTMosta</v>
          </cell>
        </row>
        <row r="3682">
          <cell r="B3682" t="str">
            <v>Mosta</v>
          </cell>
          <cell r="C3682" t="str">
            <v>MTMosta</v>
          </cell>
        </row>
        <row r="3683">
          <cell r="B3683" t="str">
            <v>Mqabba</v>
          </cell>
          <cell r="C3683" t="str">
            <v>MTMqabba</v>
          </cell>
        </row>
        <row r="3684">
          <cell r="B3684" t="str">
            <v>Mqabba</v>
          </cell>
          <cell r="C3684" t="str">
            <v>MTMqabba</v>
          </cell>
        </row>
        <row r="3685">
          <cell r="B3685" t="str">
            <v>Msida</v>
          </cell>
          <cell r="C3685" t="str">
            <v>MTMsida</v>
          </cell>
        </row>
        <row r="3686">
          <cell r="B3686" t="str">
            <v>Msida</v>
          </cell>
          <cell r="C3686" t="str">
            <v>MTMsida</v>
          </cell>
        </row>
        <row r="3687">
          <cell r="B3687" t="str">
            <v>Mtarfa</v>
          </cell>
          <cell r="C3687" t="str">
            <v>MTMtarfa</v>
          </cell>
        </row>
        <row r="3688">
          <cell r="B3688" t="str">
            <v>Mtarfa</v>
          </cell>
          <cell r="C3688" t="str">
            <v>MTMtarfa</v>
          </cell>
        </row>
        <row r="3689">
          <cell r="B3689" t="str">
            <v>Munxar</v>
          </cell>
          <cell r="C3689" t="str">
            <v>MTMunxar</v>
          </cell>
        </row>
        <row r="3690">
          <cell r="B3690" t="str">
            <v>Munxar</v>
          </cell>
          <cell r="C3690" t="str">
            <v>MTMunxar</v>
          </cell>
        </row>
        <row r="3691">
          <cell r="B3691" t="str">
            <v>Nadur</v>
          </cell>
          <cell r="C3691" t="str">
            <v>MTNadur</v>
          </cell>
        </row>
        <row r="3692">
          <cell r="B3692" t="str">
            <v>Nadur</v>
          </cell>
          <cell r="C3692" t="str">
            <v>MTNadur</v>
          </cell>
        </row>
        <row r="3693">
          <cell r="B3693" t="str">
            <v>Naxxar</v>
          </cell>
          <cell r="C3693" t="str">
            <v>MTNaxxar</v>
          </cell>
        </row>
        <row r="3694">
          <cell r="B3694" t="str">
            <v>Naxxar</v>
          </cell>
          <cell r="C3694" t="str">
            <v>MTNaxxar</v>
          </cell>
        </row>
        <row r="3695">
          <cell r="B3695" t="str">
            <v>Paola</v>
          </cell>
          <cell r="C3695" t="str">
            <v>MTPaola</v>
          </cell>
        </row>
        <row r="3696">
          <cell r="B3696" t="str">
            <v>Paola</v>
          </cell>
          <cell r="C3696" t="str">
            <v>MTPaola</v>
          </cell>
        </row>
        <row r="3697">
          <cell r="B3697" t="str">
            <v>Pembroke</v>
          </cell>
          <cell r="C3697" t="str">
            <v>MTPembroke</v>
          </cell>
        </row>
        <row r="3698">
          <cell r="B3698" t="str">
            <v>Pembroke</v>
          </cell>
          <cell r="C3698" t="str">
            <v>MTPembroke</v>
          </cell>
        </row>
        <row r="3699">
          <cell r="B3699" t="str">
            <v>Pietà</v>
          </cell>
          <cell r="C3699" t="str">
            <v>MTPietà</v>
          </cell>
        </row>
        <row r="3700">
          <cell r="B3700" t="str">
            <v>Pietà</v>
          </cell>
          <cell r="C3700" t="str">
            <v>MTPietà</v>
          </cell>
        </row>
        <row r="3701">
          <cell r="B3701" t="str">
            <v>Qala</v>
          </cell>
          <cell r="C3701" t="str">
            <v>MTQala</v>
          </cell>
        </row>
        <row r="3702">
          <cell r="B3702" t="str">
            <v>Qala</v>
          </cell>
          <cell r="C3702" t="str">
            <v>MTQala</v>
          </cell>
        </row>
        <row r="3703">
          <cell r="B3703" t="str">
            <v>Qormi</v>
          </cell>
          <cell r="C3703" t="str">
            <v>MTQormi</v>
          </cell>
        </row>
        <row r="3704">
          <cell r="B3704" t="str">
            <v>Qormi</v>
          </cell>
          <cell r="C3704" t="str">
            <v>MTQormi</v>
          </cell>
        </row>
        <row r="3705">
          <cell r="B3705" t="str">
            <v>Qrendi</v>
          </cell>
          <cell r="C3705" t="str">
            <v>MTQrendi</v>
          </cell>
        </row>
        <row r="3706">
          <cell r="B3706" t="str">
            <v>Qrendi</v>
          </cell>
          <cell r="C3706" t="str">
            <v>MTQrendi</v>
          </cell>
        </row>
        <row r="3707">
          <cell r="B3707" t="str">
            <v>Rabat Gozo</v>
          </cell>
          <cell r="C3707" t="str">
            <v>MTRabat Gozo</v>
          </cell>
        </row>
        <row r="3708">
          <cell r="B3708" t="str">
            <v>Rabat Għawdex</v>
          </cell>
          <cell r="C3708" t="str">
            <v>MTRabat Għawdex</v>
          </cell>
        </row>
        <row r="3709">
          <cell r="B3709" t="str">
            <v>Rabat Malta</v>
          </cell>
          <cell r="C3709" t="str">
            <v>MTRabat Malta</v>
          </cell>
        </row>
        <row r="3710">
          <cell r="B3710" t="str">
            <v>Rabat Malta</v>
          </cell>
          <cell r="C3710" t="str">
            <v>MTRabat Malta</v>
          </cell>
        </row>
        <row r="3711">
          <cell r="B3711" t="str">
            <v>Safi</v>
          </cell>
          <cell r="C3711" t="str">
            <v>MTSafi</v>
          </cell>
        </row>
        <row r="3712">
          <cell r="B3712" t="str">
            <v>Safi</v>
          </cell>
          <cell r="C3712" t="str">
            <v>MTSafi</v>
          </cell>
        </row>
        <row r="3713">
          <cell r="B3713" t="str">
            <v>Saint Julian's</v>
          </cell>
          <cell r="C3713" t="str">
            <v>MTSaint Julian's</v>
          </cell>
        </row>
        <row r="3714">
          <cell r="B3714" t="str">
            <v>San Ġiljan</v>
          </cell>
          <cell r="C3714" t="str">
            <v>MTSan Ġiljan</v>
          </cell>
        </row>
        <row r="3715">
          <cell r="B3715" t="str">
            <v>Saint John</v>
          </cell>
          <cell r="C3715" t="str">
            <v>MTSaint John</v>
          </cell>
        </row>
        <row r="3716">
          <cell r="B3716" t="str">
            <v>San Ġwann</v>
          </cell>
          <cell r="C3716" t="str">
            <v>MTSan Ġwann</v>
          </cell>
        </row>
        <row r="3717">
          <cell r="B3717" t="str">
            <v>Saint Lawrence</v>
          </cell>
          <cell r="C3717" t="str">
            <v>MTSaint Lawrence</v>
          </cell>
        </row>
        <row r="3718">
          <cell r="B3718" t="str">
            <v>San Lawrenz</v>
          </cell>
          <cell r="C3718" t="str">
            <v>MTSan Lawrenz</v>
          </cell>
        </row>
        <row r="3719">
          <cell r="B3719" t="str">
            <v>Saint Paul's Bay</v>
          </cell>
          <cell r="C3719" t="str">
            <v>MTSaint Paul's Bay</v>
          </cell>
        </row>
        <row r="3720">
          <cell r="B3720" t="str">
            <v>San Pawl il-Baħar</v>
          </cell>
          <cell r="C3720" t="str">
            <v>MTSan Pawl il-Baħar</v>
          </cell>
        </row>
        <row r="3721">
          <cell r="B3721" t="str">
            <v>Sannat</v>
          </cell>
          <cell r="C3721" t="str">
            <v>MTSannat</v>
          </cell>
        </row>
        <row r="3722">
          <cell r="B3722" t="str">
            <v>Sannat</v>
          </cell>
          <cell r="C3722" t="str">
            <v>MTSannat</v>
          </cell>
        </row>
        <row r="3723">
          <cell r="B3723" t="str">
            <v>Saint Lucia's</v>
          </cell>
          <cell r="C3723" t="str">
            <v>MTSaint Lucia's</v>
          </cell>
        </row>
        <row r="3724">
          <cell r="B3724" t="str">
            <v>Santa Luċija</v>
          </cell>
          <cell r="C3724" t="str">
            <v>MTSanta Luċija</v>
          </cell>
        </row>
        <row r="3725">
          <cell r="B3725" t="str">
            <v>Santa Venera</v>
          </cell>
          <cell r="C3725" t="str">
            <v>MTSanta Venera</v>
          </cell>
        </row>
        <row r="3726">
          <cell r="B3726" t="str">
            <v>Santa Venera</v>
          </cell>
          <cell r="C3726" t="str">
            <v>MTSanta Venera</v>
          </cell>
        </row>
        <row r="3727">
          <cell r="B3727" t="str">
            <v>Siġġiewi</v>
          </cell>
          <cell r="C3727" t="str">
            <v>MTSiġġiewi</v>
          </cell>
        </row>
        <row r="3728">
          <cell r="B3728" t="str">
            <v>Siġġiewi</v>
          </cell>
          <cell r="C3728" t="str">
            <v>MTSiġġiewi</v>
          </cell>
        </row>
        <row r="3729">
          <cell r="B3729" t="str">
            <v>Sliema</v>
          </cell>
          <cell r="C3729" t="str">
            <v>MTSliema</v>
          </cell>
        </row>
        <row r="3730">
          <cell r="B3730" t="str">
            <v>Sliema</v>
          </cell>
          <cell r="C3730" t="str">
            <v>MTSliema</v>
          </cell>
        </row>
        <row r="3731">
          <cell r="B3731" t="str">
            <v>Swieqi</v>
          </cell>
          <cell r="C3731" t="str">
            <v>MTSwieqi</v>
          </cell>
        </row>
        <row r="3732">
          <cell r="B3732" t="str">
            <v>Swieqi</v>
          </cell>
          <cell r="C3732" t="str">
            <v>MTSwieqi</v>
          </cell>
        </row>
        <row r="3733">
          <cell r="B3733" t="str">
            <v>Ta' Xbiex</v>
          </cell>
          <cell r="C3733" t="str">
            <v>MTTa' Xbiex</v>
          </cell>
        </row>
        <row r="3734">
          <cell r="B3734" t="str">
            <v>Ta' Xbiex</v>
          </cell>
          <cell r="C3734" t="str">
            <v>MTTa' Xbiex</v>
          </cell>
        </row>
        <row r="3735">
          <cell r="B3735" t="str">
            <v>Tarxien</v>
          </cell>
          <cell r="C3735" t="str">
            <v>MTTarxien</v>
          </cell>
        </row>
        <row r="3736">
          <cell r="B3736" t="str">
            <v>Tarxien</v>
          </cell>
          <cell r="C3736" t="str">
            <v>MTTarxien</v>
          </cell>
        </row>
        <row r="3737">
          <cell r="B3737" t="str">
            <v>Valletta</v>
          </cell>
          <cell r="C3737" t="str">
            <v>MTValletta</v>
          </cell>
        </row>
        <row r="3738">
          <cell r="B3738" t="str">
            <v>Valletta</v>
          </cell>
          <cell r="C3738" t="str">
            <v>MTValletta</v>
          </cell>
        </row>
        <row r="3739">
          <cell r="B3739" t="str">
            <v>Xagħra</v>
          </cell>
          <cell r="C3739" t="str">
            <v>MTXagħra</v>
          </cell>
        </row>
        <row r="3740">
          <cell r="B3740" t="str">
            <v>Xagħra</v>
          </cell>
          <cell r="C3740" t="str">
            <v>MTXagħra</v>
          </cell>
        </row>
        <row r="3741">
          <cell r="B3741" t="str">
            <v>Xewkija</v>
          </cell>
          <cell r="C3741" t="str">
            <v>MTXewkija</v>
          </cell>
        </row>
        <row r="3742">
          <cell r="B3742" t="str">
            <v>Xewkija</v>
          </cell>
          <cell r="C3742" t="str">
            <v>MTXewkija</v>
          </cell>
        </row>
        <row r="3743">
          <cell r="B3743" t="str">
            <v>Xgħajra</v>
          </cell>
          <cell r="C3743" t="str">
            <v>MTXgħajra</v>
          </cell>
        </row>
        <row r="3744">
          <cell r="B3744" t="str">
            <v>Xgħajra</v>
          </cell>
          <cell r="C3744" t="str">
            <v>MTXgħajra</v>
          </cell>
        </row>
        <row r="3745">
          <cell r="B3745" t="str">
            <v>Żabbar</v>
          </cell>
          <cell r="C3745" t="str">
            <v>MTŻabbar</v>
          </cell>
        </row>
        <row r="3746">
          <cell r="B3746" t="str">
            <v>Żabbar</v>
          </cell>
          <cell r="C3746" t="str">
            <v>MTŻabbar</v>
          </cell>
        </row>
        <row r="3747">
          <cell r="B3747" t="str">
            <v>Żebbuġ Gozo</v>
          </cell>
          <cell r="C3747" t="str">
            <v>MTŻebbuġ Gozo</v>
          </cell>
        </row>
        <row r="3748">
          <cell r="B3748" t="str">
            <v>Żebbuġ Għawdex</v>
          </cell>
          <cell r="C3748" t="str">
            <v>MTŻebbuġ Għawdex</v>
          </cell>
        </row>
        <row r="3749">
          <cell r="B3749" t="str">
            <v>Żebbuġ Malta</v>
          </cell>
          <cell r="C3749" t="str">
            <v>MTŻebbuġ Malta</v>
          </cell>
        </row>
        <row r="3750">
          <cell r="B3750" t="str">
            <v>Żebbuġ Malta</v>
          </cell>
          <cell r="C3750" t="str">
            <v>MTŻebbuġ Malta</v>
          </cell>
        </row>
        <row r="3751">
          <cell r="B3751" t="str">
            <v>Żejtun</v>
          </cell>
          <cell r="C3751" t="str">
            <v>MTŻejtun</v>
          </cell>
        </row>
        <row r="3752">
          <cell r="B3752" t="str">
            <v>Żejtun</v>
          </cell>
          <cell r="C3752" t="str">
            <v>MTŻejtun</v>
          </cell>
        </row>
        <row r="3753">
          <cell r="B3753" t="str">
            <v>Żurrieq</v>
          </cell>
          <cell r="C3753" t="str">
            <v>MTŻurrieq</v>
          </cell>
        </row>
        <row r="3754">
          <cell r="B3754" t="str">
            <v>Żurrieq</v>
          </cell>
          <cell r="C3754" t="str">
            <v>MTŻurrieq</v>
          </cell>
        </row>
        <row r="3755">
          <cell r="B3755" t="str">
            <v>Beau Bassin-Rose Hill</v>
          </cell>
          <cell r="C3755" t="str">
            <v>MUBeau Bassin-Rose Hill</v>
          </cell>
        </row>
        <row r="3756">
          <cell r="B3756" t="str">
            <v>Curepipe</v>
          </cell>
          <cell r="C3756" t="str">
            <v>MUCurepipe</v>
          </cell>
        </row>
        <row r="3757">
          <cell r="B3757" t="str">
            <v>Port Louis</v>
          </cell>
          <cell r="C3757" t="str">
            <v>MUPort Louis</v>
          </cell>
        </row>
        <row r="3758">
          <cell r="B3758" t="str">
            <v>Quatre Bornes</v>
          </cell>
          <cell r="C3758" t="str">
            <v>MUQuatre Bornes</v>
          </cell>
        </row>
        <row r="3759">
          <cell r="B3759" t="str">
            <v>Vacoas-Phoenix</v>
          </cell>
          <cell r="C3759" t="str">
            <v>MUVacoas-Phoenix</v>
          </cell>
        </row>
        <row r="3760">
          <cell r="B3760" t="str">
            <v>Black River</v>
          </cell>
          <cell r="C3760" t="str">
            <v>MUBlack River</v>
          </cell>
        </row>
        <row r="3761">
          <cell r="B3761" t="str">
            <v>Flacq</v>
          </cell>
          <cell r="C3761" t="str">
            <v>MUFlacq</v>
          </cell>
        </row>
        <row r="3762">
          <cell r="B3762" t="str">
            <v>Grand Port</v>
          </cell>
          <cell r="C3762" t="str">
            <v>MUGrand Port</v>
          </cell>
        </row>
        <row r="3763">
          <cell r="B3763" t="str">
            <v>Moka</v>
          </cell>
          <cell r="C3763" t="str">
            <v>MUMoka</v>
          </cell>
        </row>
        <row r="3764">
          <cell r="B3764" t="str">
            <v>Pamplemousses</v>
          </cell>
          <cell r="C3764" t="str">
            <v>MUPamplemousses</v>
          </cell>
        </row>
        <row r="3765">
          <cell r="B3765" t="str">
            <v>Port Louis</v>
          </cell>
          <cell r="C3765" t="str">
            <v>MUPort Louis</v>
          </cell>
        </row>
        <row r="3766">
          <cell r="B3766" t="str">
            <v>Plaines Wilhems</v>
          </cell>
          <cell r="C3766" t="str">
            <v>MUPlaines Wilhems</v>
          </cell>
        </row>
        <row r="3767">
          <cell r="B3767" t="str">
            <v>Rivière du Rempart</v>
          </cell>
          <cell r="C3767" t="str">
            <v>MURivière du Rempart</v>
          </cell>
        </row>
        <row r="3768">
          <cell r="B3768" t="str">
            <v>Savanne</v>
          </cell>
          <cell r="C3768" t="str">
            <v>MUSavanne</v>
          </cell>
        </row>
        <row r="3769">
          <cell r="B3769" t="str">
            <v>Agalega Islands</v>
          </cell>
          <cell r="C3769" t="str">
            <v>MUAgalega Islands</v>
          </cell>
        </row>
        <row r="3770">
          <cell r="B3770" t="str">
            <v>Cargados Carajos Shoals</v>
          </cell>
          <cell r="C3770" t="str">
            <v>MUCargados Carajos Shoals</v>
          </cell>
        </row>
        <row r="3771">
          <cell r="B3771" t="str">
            <v>Rodrigues Island</v>
          </cell>
          <cell r="C3771" t="str">
            <v>MURodrigues Island</v>
          </cell>
        </row>
        <row r="3772">
          <cell r="B3772" t="str">
            <v>Ariatholhu Dhekunuburi</v>
          </cell>
          <cell r="C3772" t="str">
            <v>MVAriatholhu Dhekunuburi</v>
          </cell>
        </row>
        <row r="3773">
          <cell r="B3773" t="str">
            <v>South Ari Atoll</v>
          </cell>
          <cell r="C3773" t="str">
            <v>MVSouth Ari Atoll</v>
          </cell>
        </row>
        <row r="3774">
          <cell r="B3774" t="str">
            <v>Ariatholhu Uthuruburi</v>
          </cell>
          <cell r="C3774" t="str">
            <v>MVAriatholhu Uthuruburi</v>
          </cell>
        </row>
        <row r="3775">
          <cell r="B3775" t="str">
            <v>North Ari Atoll</v>
          </cell>
          <cell r="C3775" t="str">
            <v>MVNorth Ari Atoll</v>
          </cell>
        </row>
        <row r="3776">
          <cell r="B3776" t="str">
            <v>Faadhippolhu</v>
          </cell>
          <cell r="C3776" t="str">
            <v>MVFaadhippolhu</v>
          </cell>
        </row>
        <row r="3777">
          <cell r="B3777" t="str">
            <v>Faadhippolhu</v>
          </cell>
          <cell r="C3777" t="str">
            <v>MVFaadhippolhu</v>
          </cell>
        </row>
        <row r="3778">
          <cell r="B3778" t="str">
            <v>Felidheatholhu</v>
          </cell>
          <cell r="C3778" t="str">
            <v>MVFelidheatholhu</v>
          </cell>
        </row>
        <row r="3779">
          <cell r="B3779" t="str">
            <v>Felidhu Atoll</v>
          </cell>
          <cell r="C3779" t="str">
            <v>MVFelidhu Atoll</v>
          </cell>
        </row>
        <row r="3780">
          <cell r="B3780" t="str">
            <v>Hahdhunmathi</v>
          </cell>
          <cell r="C3780" t="str">
            <v>MVHahdhunmathi</v>
          </cell>
        </row>
        <row r="3781">
          <cell r="B3781" t="str">
            <v>Hahdhunmathi</v>
          </cell>
          <cell r="C3781" t="str">
            <v>MVHahdhunmathi</v>
          </cell>
        </row>
        <row r="3782">
          <cell r="B3782" t="str">
            <v>Thiladhunmathee Uthuruburi</v>
          </cell>
          <cell r="C3782" t="str">
            <v>MVThiladhunmathee Uthuruburi</v>
          </cell>
        </row>
        <row r="3783">
          <cell r="B3783" t="str">
            <v>North Thiladhunmathi</v>
          </cell>
          <cell r="C3783" t="str">
            <v>MVNorth Thiladhunmathi</v>
          </cell>
        </row>
        <row r="3784">
          <cell r="B3784" t="str">
            <v>Kolhumadulu</v>
          </cell>
          <cell r="C3784" t="str">
            <v>MVKolhumadulu</v>
          </cell>
        </row>
        <row r="3785">
          <cell r="B3785" t="str">
            <v>Kolhumadulu</v>
          </cell>
          <cell r="C3785" t="str">
            <v>MVKolhumadulu</v>
          </cell>
        </row>
        <row r="3786">
          <cell r="B3786" t="str">
            <v>Mulakatholhu</v>
          </cell>
          <cell r="C3786" t="str">
            <v>MVMulakatholhu</v>
          </cell>
        </row>
        <row r="3787">
          <cell r="B3787" t="str">
            <v>Mulaku Atoll</v>
          </cell>
          <cell r="C3787" t="str">
            <v>MVMulaku Atoll</v>
          </cell>
        </row>
        <row r="3788">
          <cell r="B3788" t="str">
            <v>Maalhosmadulu Uthuruburi</v>
          </cell>
          <cell r="C3788" t="str">
            <v>MVMaalhosmadulu Uthuruburi</v>
          </cell>
        </row>
        <row r="3789">
          <cell r="B3789" t="str">
            <v>North Maalhosmadulu</v>
          </cell>
          <cell r="C3789" t="str">
            <v>MVNorth Maalhosmadulu</v>
          </cell>
        </row>
        <row r="3790">
          <cell r="B3790" t="str">
            <v>Nilandheatholhu Uthuruburi</v>
          </cell>
          <cell r="C3790" t="str">
            <v>MVNilandheatholhu Uthuruburi</v>
          </cell>
        </row>
        <row r="3791">
          <cell r="B3791" t="str">
            <v>North Nilandhe Atoll</v>
          </cell>
          <cell r="C3791" t="str">
            <v>MVNorth Nilandhe Atoll</v>
          </cell>
        </row>
        <row r="3792">
          <cell r="B3792" t="str">
            <v>Nilandheatholhu Dhekunuburi</v>
          </cell>
          <cell r="C3792" t="str">
            <v>MVNilandheatholhu Dhekunuburi</v>
          </cell>
        </row>
        <row r="3793">
          <cell r="B3793" t="str">
            <v>South Nilandhe Atoll</v>
          </cell>
          <cell r="C3793" t="str">
            <v>MVSouth Nilandhe Atoll</v>
          </cell>
        </row>
        <row r="3794">
          <cell r="B3794" t="str">
            <v>Maalhosmadulu Dhekunuburi</v>
          </cell>
          <cell r="C3794" t="str">
            <v>MVMaalhosmadulu Dhekunuburi</v>
          </cell>
        </row>
        <row r="3795">
          <cell r="B3795" t="str">
            <v>South Maalhosmadulu</v>
          </cell>
          <cell r="C3795" t="str">
            <v>MVSouth Maalhosmadulu</v>
          </cell>
        </row>
        <row r="3796">
          <cell r="B3796" t="str">
            <v>Thiladhunmathee Dhekunuburi</v>
          </cell>
          <cell r="C3796" t="str">
            <v>MVThiladhunmathee Dhekunuburi</v>
          </cell>
        </row>
        <row r="3797">
          <cell r="B3797" t="str">
            <v>South Thiladhunmathi</v>
          </cell>
          <cell r="C3797" t="str">
            <v>MVSouth Thiladhunmathi</v>
          </cell>
        </row>
        <row r="3798">
          <cell r="B3798" t="str">
            <v>Miladhunmadulu Uthuruburi</v>
          </cell>
          <cell r="C3798" t="str">
            <v>MVMiladhunmadulu Uthuruburi</v>
          </cell>
        </row>
        <row r="3799">
          <cell r="B3799" t="str">
            <v>North Miladhunmadulu</v>
          </cell>
          <cell r="C3799" t="str">
            <v>MVNorth Miladhunmadulu</v>
          </cell>
        </row>
        <row r="3800">
          <cell r="B3800" t="str">
            <v>Miladhunmadulu Dhekunuburi</v>
          </cell>
          <cell r="C3800" t="str">
            <v>MVMiladhunmadulu Dhekunuburi</v>
          </cell>
        </row>
        <row r="3801">
          <cell r="B3801" t="str">
            <v>South Miladhunmadulu</v>
          </cell>
          <cell r="C3801" t="str">
            <v>MVSouth Miladhunmadulu</v>
          </cell>
        </row>
        <row r="3802">
          <cell r="B3802" t="str">
            <v>Maaleatholhu</v>
          </cell>
          <cell r="C3802" t="str">
            <v>MVMaaleatholhu</v>
          </cell>
        </row>
        <row r="3803">
          <cell r="B3803" t="str">
            <v>Male Atoll</v>
          </cell>
          <cell r="C3803" t="str">
            <v>MVMale Atoll</v>
          </cell>
        </row>
        <row r="3804">
          <cell r="B3804" t="str">
            <v>Huvadhuatholhu Uthuruburi</v>
          </cell>
          <cell r="C3804" t="str">
            <v>MVHuvadhuatholhu Uthuruburi</v>
          </cell>
        </row>
        <row r="3805">
          <cell r="B3805" t="str">
            <v>North Huvadhu Atoll</v>
          </cell>
          <cell r="C3805" t="str">
            <v>MVNorth Huvadhu Atoll</v>
          </cell>
        </row>
        <row r="3806">
          <cell r="B3806" t="str">
            <v>Huvadhuatholhu Dhekunuburi</v>
          </cell>
          <cell r="C3806" t="str">
            <v>MVHuvadhuatholhu Dhekunuburi</v>
          </cell>
        </row>
        <row r="3807">
          <cell r="B3807" t="str">
            <v>South Huvadhu Atoll</v>
          </cell>
          <cell r="C3807" t="str">
            <v>MVSouth Huvadhu Atoll</v>
          </cell>
        </row>
        <row r="3808">
          <cell r="B3808" t="str">
            <v>Fuvammulah</v>
          </cell>
          <cell r="C3808" t="str">
            <v>MVFuvammulah</v>
          </cell>
        </row>
        <row r="3809">
          <cell r="B3809" t="str">
            <v>Fuvammulah</v>
          </cell>
          <cell r="C3809" t="str">
            <v>MVFuvammulah</v>
          </cell>
        </row>
        <row r="3810">
          <cell r="B3810" t="str">
            <v>Addu</v>
          </cell>
          <cell r="C3810" t="str">
            <v>MVAddu</v>
          </cell>
        </row>
        <row r="3811">
          <cell r="B3811" t="str">
            <v>Addu City</v>
          </cell>
          <cell r="C3811" t="str">
            <v>MVAddu City</v>
          </cell>
        </row>
        <row r="3812">
          <cell r="B3812" t="str">
            <v>Maale</v>
          </cell>
          <cell r="C3812" t="str">
            <v>MVMaale</v>
          </cell>
        </row>
        <row r="3813">
          <cell r="B3813" t="str">
            <v>Male</v>
          </cell>
          <cell r="C3813" t="str">
            <v>MVMale</v>
          </cell>
        </row>
        <row r="3814">
          <cell r="B3814" t="str">
            <v>Central Region</v>
          </cell>
          <cell r="C3814" t="str">
            <v>MWCentral Region</v>
          </cell>
        </row>
        <row r="3815">
          <cell r="B3815" t="str">
            <v>Chapakati</v>
          </cell>
          <cell r="C3815" t="str">
            <v>MWChapakati</v>
          </cell>
        </row>
        <row r="3816">
          <cell r="B3816" t="str">
            <v>Dedza</v>
          </cell>
          <cell r="C3816" t="str">
            <v>MWDedza</v>
          </cell>
        </row>
        <row r="3817">
          <cell r="B3817" t="str">
            <v>Dedza</v>
          </cell>
          <cell r="C3817" t="str">
            <v>MWDedza</v>
          </cell>
        </row>
        <row r="3818">
          <cell r="B3818" t="str">
            <v>Dowa</v>
          </cell>
          <cell r="C3818" t="str">
            <v>MWDowa</v>
          </cell>
        </row>
        <row r="3819">
          <cell r="B3819" t="str">
            <v>Dowa</v>
          </cell>
          <cell r="C3819" t="str">
            <v>MWDowa</v>
          </cell>
        </row>
        <row r="3820">
          <cell r="B3820" t="str">
            <v>Kasungu</v>
          </cell>
          <cell r="C3820" t="str">
            <v>MWKasungu</v>
          </cell>
        </row>
        <row r="3821">
          <cell r="B3821" t="str">
            <v>Kasungu</v>
          </cell>
          <cell r="C3821" t="str">
            <v>MWKasungu</v>
          </cell>
        </row>
        <row r="3822">
          <cell r="B3822" t="str">
            <v>Lilongwe</v>
          </cell>
          <cell r="C3822" t="str">
            <v>MWLilongwe</v>
          </cell>
        </row>
        <row r="3823">
          <cell r="B3823" t="str">
            <v>Lilongwe</v>
          </cell>
          <cell r="C3823" t="str">
            <v>MWLilongwe</v>
          </cell>
        </row>
        <row r="3824">
          <cell r="B3824" t="str">
            <v>Mchinji</v>
          </cell>
          <cell r="C3824" t="str">
            <v>MWMchinji</v>
          </cell>
        </row>
        <row r="3825">
          <cell r="B3825" t="str">
            <v>Mchinji</v>
          </cell>
          <cell r="C3825" t="str">
            <v>MWMchinji</v>
          </cell>
        </row>
        <row r="3826">
          <cell r="B3826" t="str">
            <v>Ntchisi</v>
          </cell>
          <cell r="C3826" t="str">
            <v>MWNtchisi</v>
          </cell>
        </row>
        <row r="3827">
          <cell r="B3827" t="str">
            <v>Ntchisi</v>
          </cell>
          <cell r="C3827" t="str">
            <v>MWNtchisi</v>
          </cell>
        </row>
        <row r="3828">
          <cell r="B3828" t="str">
            <v>Nkhotakota</v>
          </cell>
          <cell r="C3828" t="str">
            <v>MWNkhotakota</v>
          </cell>
        </row>
        <row r="3829">
          <cell r="B3829" t="str">
            <v>Nkhotakota</v>
          </cell>
          <cell r="C3829" t="str">
            <v>MWNkhotakota</v>
          </cell>
        </row>
        <row r="3830">
          <cell r="B3830" t="str">
            <v>Ntcheu</v>
          </cell>
          <cell r="C3830" t="str">
            <v>MWNtcheu</v>
          </cell>
        </row>
        <row r="3831">
          <cell r="B3831" t="str">
            <v>Ntcheu</v>
          </cell>
          <cell r="C3831" t="str">
            <v>MWNtcheu</v>
          </cell>
        </row>
        <row r="3832">
          <cell r="B3832" t="str">
            <v>Salima</v>
          </cell>
          <cell r="C3832" t="str">
            <v>MWSalima</v>
          </cell>
        </row>
        <row r="3833">
          <cell r="B3833" t="str">
            <v>Salima</v>
          </cell>
          <cell r="C3833" t="str">
            <v>MWSalima</v>
          </cell>
        </row>
        <row r="3834">
          <cell r="B3834" t="str">
            <v>Northern Region</v>
          </cell>
          <cell r="C3834" t="str">
            <v>MWNorthern Region</v>
          </cell>
        </row>
        <row r="3835">
          <cell r="B3835" t="str">
            <v>Chakumpoto</v>
          </cell>
          <cell r="C3835" t="str">
            <v>MWChakumpoto</v>
          </cell>
        </row>
        <row r="3836">
          <cell r="B3836" t="str">
            <v>Chitipa</v>
          </cell>
          <cell r="C3836" t="str">
            <v>MWChitipa</v>
          </cell>
        </row>
        <row r="3837">
          <cell r="B3837" t="str">
            <v>Chitipa</v>
          </cell>
          <cell r="C3837" t="str">
            <v>MWChitipa</v>
          </cell>
        </row>
        <row r="3838">
          <cell r="B3838" t="str">
            <v>Karonga</v>
          </cell>
          <cell r="C3838" t="str">
            <v>MWKaronga</v>
          </cell>
        </row>
        <row r="3839">
          <cell r="B3839" t="str">
            <v>Karonga</v>
          </cell>
          <cell r="C3839" t="str">
            <v>MWKaronga</v>
          </cell>
        </row>
        <row r="3840">
          <cell r="B3840" t="str">
            <v>Likoma</v>
          </cell>
          <cell r="C3840" t="str">
            <v>MWLikoma</v>
          </cell>
        </row>
        <row r="3841">
          <cell r="B3841" t="str">
            <v>Likoma</v>
          </cell>
          <cell r="C3841" t="str">
            <v>MWLikoma</v>
          </cell>
        </row>
        <row r="3842">
          <cell r="B3842" t="str">
            <v>Mzimba</v>
          </cell>
          <cell r="C3842" t="str">
            <v>MWMzimba</v>
          </cell>
        </row>
        <row r="3843">
          <cell r="B3843" t="str">
            <v>Mzimba</v>
          </cell>
          <cell r="C3843" t="str">
            <v>MWMzimba</v>
          </cell>
        </row>
        <row r="3844">
          <cell r="B3844" t="str">
            <v>Nkhata Bay</v>
          </cell>
          <cell r="C3844" t="str">
            <v>MWNkhata Bay</v>
          </cell>
        </row>
        <row r="3845">
          <cell r="B3845" t="str">
            <v>Nkhata Bay</v>
          </cell>
          <cell r="C3845" t="str">
            <v>MWNkhata Bay</v>
          </cell>
        </row>
        <row r="3846">
          <cell r="B3846" t="str">
            <v>Rumphi</v>
          </cell>
          <cell r="C3846" t="str">
            <v>MWRumphi</v>
          </cell>
        </row>
        <row r="3847">
          <cell r="B3847" t="str">
            <v>Rumphi</v>
          </cell>
          <cell r="C3847" t="str">
            <v>MWRumphi</v>
          </cell>
        </row>
        <row r="3848">
          <cell r="B3848" t="str">
            <v>Southern Region</v>
          </cell>
          <cell r="C3848" t="str">
            <v>MWSouthern Region</v>
          </cell>
        </row>
        <row r="3849">
          <cell r="B3849" t="str">
            <v>Chakumwera</v>
          </cell>
          <cell r="C3849" t="str">
            <v>MWChakumwera</v>
          </cell>
        </row>
        <row r="3850">
          <cell r="B3850" t="str">
            <v>Balaka</v>
          </cell>
          <cell r="C3850" t="str">
            <v>MWBalaka</v>
          </cell>
        </row>
        <row r="3851">
          <cell r="B3851" t="str">
            <v>Balaka</v>
          </cell>
          <cell r="C3851" t="str">
            <v>MWBalaka</v>
          </cell>
        </row>
        <row r="3852">
          <cell r="B3852" t="str">
            <v>Blantyre</v>
          </cell>
          <cell r="C3852" t="str">
            <v>MWBlantyre</v>
          </cell>
        </row>
        <row r="3853">
          <cell r="B3853" t="str">
            <v>Blantyre</v>
          </cell>
          <cell r="C3853" t="str">
            <v>MWBlantyre</v>
          </cell>
        </row>
        <row r="3854">
          <cell r="B3854" t="str">
            <v>Chikwawa</v>
          </cell>
          <cell r="C3854" t="str">
            <v>MWChikwawa</v>
          </cell>
        </row>
        <row r="3855">
          <cell r="B3855" t="str">
            <v>Chikwawa</v>
          </cell>
          <cell r="C3855" t="str">
            <v>MWChikwawa</v>
          </cell>
        </row>
        <row r="3856">
          <cell r="B3856" t="str">
            <v>Chiradzulu</v>
          </cell>
          <cell r="C3856" t="str">
            <v>MWChiradzulu</v>
          </cell>
        </row>
        <row r="3857">
          <cell r="B3857" t="str">
            <v>Chiradzulu</v>
          </cell>
          <cell r="C3857" t="str">
            <v>MWChiradzulu</v>
          </cell>
        </row>
        <row r="3858">
          <cell r="B3858" t="str">
            <v>Mangochi</v>
          </cell>
          <cell r="C3858" t="str">
            <v>MWMangochi</v>
          </cell>
        </row>
        <row r="3859">
          <cell r="B3859" t="str">
            <v>Mangochi</v>
          </cell>
          <cell r="C3859" t="str">
            <v>MWMangochi</v>
          </cell>
        </row>
        <row r="3860">
          <cell r="B3860" t="str">
            <v>Machinga</v>
          </cell>
          <cell r="C3860" t="str">
            <v>MWMachinga</v>
          </cell>
        </row>
        <row r="3861">
          <cell r="B3861" t="str">
            <v>Machinga</v>
          </cell>
          <cell r="C3861" t="str">
            <v>MWMachinga</v>
          </cell>
        </row>
        <row r="3862">
          <cell r="B3862" t="str">
            <v>Mulanje</v>
          </cell>
          <cell r="C3862" t="str">
            <v>MWMulanje</v>
          </cell>
        </row>
        <row r="3863">
          <cell r="B3863" t="str">
            <v>Mulanje</v>
          </cell>
          <cell r="C3863" t="str">
            <v>MWMulanje</v>
          </cell>
        </row>
        <row r="3864">
          <cell r="B3864" t="str">
            <v>Mwanza</v>
          </cell>
          <cell r="C3864" t="str">
            <v>MWMwanza</v>
          </cell>
        </row>
        <row r="3865">
          <cell r="B3865" t="str">
            <v>Mwanza</v>
          </cell>
          <cell r="C3865" t="str">
            <v>MWMwanza</v>
          </cell>
        </row>
        <row r="3866">
          <cell r="B3866" t="str">
            <v>Neno</v>
          </cell>
          <cell r="C3866" t="str">
            <v>MWNeno</v>
          </cell>
        </row>
        <row r="3867">
          <cell r="B3867" t="str">
            <v>Neno</v>
          </cell>
          <cell r="C3867" t="str">
            <v>MWNeno</v>
          </cell>
        </row>
        <row r="3868">
          <cell r="B3868" t="str">
            <v>Nsanje</v>
          </cell>
          <cell r="C3868" t="str">
            <v>MWNsanje</v>
          </cell>
        </row>
        <row r="3869">
          <cell r="B3869" t="str">
            <v>Nsanje</v>
          </cell>
          <cell r="C3869" t="str">
            <v>MWNsanje</v>
          </cell>
        </row>
        <row r="3870">
          <cell r="B3870" t="str">
            <v>Phalombe</v>
          </cell>
          <cell r="C3870" t="str">
            <v>MWPhalombe</v>
          </cell>
        </row>
        <row r="3871">
          <cell r="B3871" t="str">
            <v>Phalombe</v>
          </cell>
          <cell r="C3871" t="str">
            <v>MWPhalombe</v>
          </cell>
        </row>
        <row r="3872">
          <cell r="B3872" t="str">
            <v>Thyolo</v>
          </cell>
          <cell r="C3872" t="str">
            <v>MWThyolo</v>
          </cell>
        </row>
        <row r="3873">
          <cell r="B3873" t="str">
            <v>Thyolo</v>
          </cell>
          <cell r="C3873" t="str">
            <v>MWThyolo</v>
          </cell>
        </row>
        <row r="3874">
          <cell r="B3874" t="str">
            <v>Zomba</v>
          </cell>
          <cell r="C3874" t="str">
            <v>MWZomba</v>
          </cell>
        </row>
        <row r="3875">
          <cell r="B3875" t="str">
            <v>Zomba</v>
          </cell>
          <cell r="C3875" t="str">
            <v>MWZomba</v>
          </cell>
        </row>
        <row r="3876">
          <cell r="B3876" t="str">
            <v>Aguascalientes</v>
          </cell>
          <cell r="C3876" t="str">
            <v>MXAguascalientes</v>
          </cell>
        </row>
        <row r="3877">
          <cell r="B3877" t="str">
            <v>Baja California</v>
          </cell>
          <cell r="C3877" t="str">
            <v>MXBaja California</v>
          </cell>
        </row>
        <row r="3878">
          <cell r="B3878" t="str">
            <v>Baja California Sur</v>
          </cell>
          <cell r="C3878" t="str">
            <v>MXBaja California Sur</v>
          </cell>
        </row>
        <row r="3879">
          <cell r="B3879" t="str">
            <v>Campeche</v>
          </cell>
          <cell r="C3879" t="str">
            <v>MXCampeche</v>
          </cell>
        </row>
        <row r="3880">
          <cell r="B3880" t="str">
            <v>Chihuahua</v>
          </cell>
          <cell r="C3880" t="str">
            <v>MXChihuahua</v>
          </cell>
        </row>
        <row r="3881">
          <cell r="B3881" t="str">
            <v>Chiapas</v>
          </cell>
          <cell r="C3881" t="str">
            <v>MXChiapas</v>
          </cell>
        </row>
        <row r="3882">
          <cell r="B3882" t="str">
            <v>Coahuila de Zaragoza</v>
          </cell>
          <cell r="C3882" t="str">
            <v>MXCoahuila de Zaragoza</v>
          </cell>
        </row>
        <row r="3883">
          <cell r="B3883" t="str">
            <v>Colima</v>
          </cell>
          <cell r="C3883" t="str">
            <v>MXColima</v>
          </cell>
        </row>
        <row r="3884">
          <cell r="B3884" t="str">
            <v>Durango</v>
          </cell>
          <cell r="C3884" t="str">
            <v>MXDurango</v>
          </cell>
        </row>
        <row r="3885">
          <cell r="B3885" t="str">
            <v>Guerrero</v>
          </cell>
          <cell r="C3885" t="str">
            <v>MXGuerrero</v>
          </cell>
        </row>
        <row r="3886">
          <cell r="B3886" t="str">
            <v>Guanajuato</v>
          </cell>
          <cell r="C3886" t="str">
            <v>MXGuanajuato</v>
          </cell>
        </row>
        <row r="3887">
          <cell r="B3887" t="str">
            <v>Hidalgo</v>
          </cell>
          <cell r="C3887" t="str">
            <v>MXHidalgo</v>
          </cell>
        </row>
        <row r="3888">
          <cell r="B3888" t="str">
            <v>Jalisco</v>
          </cell>
          <cell r="C3888" t="str">
            <v>MXJalisco</v>
          </cell>
        </row>
        <row r="3889">
          <cell r="B3889" t="str">
            <v>México</v>
          </cell>
          <cell r="C3889" t="str">
            <v>MXMéxico</v>
          </cell>
        </row>
        <row r="3890">
          <cell r="B3890" t="str">
            <v>Michoacán de Ocampo</v>
          </cell>
          <cell r="C3890" t="str">
            <v>MXMichoacán de Ocampo</v>
          </cell>
        </row>
        <row r="3891">
          <cell r="B3891" t="str">
            <v>Morelos</v>
          </cell>
          <cell r="C3891" t="str">
            <v>MXMorelos</v>
          </cell>
        </row>
        <row r="3892">
          <cell r="B3892" t="str">
            <v>Nayarit</v>
          </cell>
          <cell r="C3892" t="str">
            <v>MXNayarit</v>
          </cell>
        </row>
        <row r="3893">
          <cell r="B3893" t="str">
            <v>Nuevo León</v>
          </cell>
          <cell r="C3893" t="str">
            <v>MXNuevo León</v>
          </cell>
        </row>
        <row r="3894">
          <cell r="B3894" t="str">
            <v>Oaxaca</v>
          </cell>
          <cell r="C3894" t="str">
            <v>MXOaxaca</v>
          </cell>
        </row>
        <row r="3895">
          <cell r="B3895" t="str">
            <v>Puebla</v>
          </cell>
          <cell r="C3895" t="str">
            <v>MXPuebla</v>
          </cell>
        </row>
        <row r="3896">
          <cell r="B3896" t="str">
            <v>Querétaro</v>
          </cell>
          <cell r="C3896" t="str">
            <v>MXQuerétaro</v>
          </cell>
        </row>
        <row r="3897">
          <cell r="B3897" t="str">
            <v>Quintana Roo</v>
          </cell>
          <cell r="C3897" t="str">
            <v>MXQuintana Roo</v>
          </cell>
        </row>
        <row r="3898">
          <cell r="B3898" t="str">
            <v>Sinaloa</v>
          </cell>
          <cell r="C3898" t="str">
            <v>MXSinaloa</v>
          </cell>
        </row>
        <row r="3899">
          <cell r="B3899" t="str">
            <v>San Luis Potosí</v>
          </cell>
          <cell r="C3899" t="str">
            <v>MXSan Luis Potosí</v>
          </cell>
        </row>
        <row r="3900">
          <cell r="B3900" t="str">
            <v>Sonora</v>
          </cell>
          <cell r="C3900" t="str">
            <v>MXSonora</v>
          </cell>
        </row>
        <row r="3901">
          <cell r="B3901" t="str">
            <v>Tabasco</v>
          </cell>
          <cell r="C3901" t="str">
            <v>MXTabasco</v>
          </cell>
        </row>
        <row r="3902">
          <cell r="B3902" t="str">
            <v>Tamaulipas</v>
          </cell>
          <cell r="C3902" t="str">
            <v>MXTamaulipas</v>
          </cell>
        </row>
        <row r="3903">
          <cell r="B3903" t="str">
            <v>Tlaxcala</v>
          </cell>
          <cell r="C3903" t="str">
            <v>MXTlaxcala</v>
          </cell>
        </row>
        <row r="3904">
          <cell r="B3904" t="str">
            <v>Veracruz de Ignacio de la Llave</v>
          </cell>
          <cell r="C3904" t="str">
            <v>MXVeracruz de Ignacio de la Llave</v>
          </cell>
        </row>
        <row r="3905">
          <cell r="B3905" t="str">
            <v>Yucatán</v>
          </cell>
          <cell r="C3905" t="str">
            <v>MXYucatán</v>
          </cell>
        </row>
        <row r="3906">
          <cell r="B3906" t="str">
            <v>Zacatecas</v>
          </cell>
          <cell r="C3906" t="str">
            <v>MXZacatecas</v>
          </cell>
        </row>
        <row r="3907">
          <cell r="B3907" t="str">
            <v>Ciudad de México</v>
          </cell>
          <cell r="C3907" t="str">
            <v>MXCiudad de México</v>
          </cell>
        </row>
        <row r="3908">
          <cell r="B3908" t="str">
            <v>Wilayah Persekutuan Kuala Lumpur</v>
          </cell>
          <cell r="C3908" t="str">
            <v>MYWilayah Persekutuan Kuala Lumpur</v>
          </cell>
        </row>
        <row r="3909">
          <cell r="B3909" t="str">
            <v>Wilayah Persekutuan Labuan</v>
          </cell>
          <cell r="C3909" t="str">
            <v>MYWilayah Persekutuan Labuan</v>
          </cell>
        </row>
        <row r="3910">
          <cell r="B3910" t="str">
            <v>Wilayah Persekutuan Putrajaya</v>
          </cell>
          <cell r="C3910" t="str">
            <v>MYWilayah Persekutuan Putrajaya</v>
          </cell>
        </row>
        <row r="3911">
          <cell r="B3911" t="str">
            <v>Johor</v>
          </cell>
          <cell r="C3911" t="str">
            <v>MYJohor</v>
          </cell>
        </row>
        <row r="3912">
          <cell r="B3912" t="str">
            <v>Kedah</v>
          </cell>
          <cell r="C3912" t="str">
            <v>MYKedah</v>
          </cell>
        </row>
        <row r="3913">
          <cell r="B3913" t="str">
            <v>Kelantan</v>
          </cell>
          <cell r="C3913" t="str">
            <v>MYKelantan</v>
          </cell>
        </row>
        <row r="3914">
          <cell r="B3914" t="str">
            <v>Melaka</v>
          </cell>
          <cell r="C3914" t="str">
            <v>MYMelaka</v>
          </cell>
        </row>
        <row r="3915">
          <cell r="B3915" t="str">
            <v>Negeri Sembilan</v>
          </cell>
          <cell r="C3915" t="str">
            <v>MYNegeri Sembilan</v>
          </cell>
        </row>
        <row r="3916">
          <cell r="B3916" t="str">
            <v>Pahang</v>
          </cell>
          <cell r="C3916" t="str">
            <v>MYPahang</v>
          </cell>
        </row>
        <row r="3917">
          <cell r="B3917" t="str">
            <v>Pulau Pinang</v>
          </cell>
          <cell r="C3917" t="str">
            <v>MYPulau Pinang</v>
          </cell>
        </row>
        <row r="3918">
          <cell r="B3918" t="str">
            <v>Perak</v>
          </cell>
          <cell r="C3918" t="str">
            <v>MYPerak</v>
          </cell>
        </row>
        <row r="3919">
          <cell r="B3919" t="str">
            <v>Perlis</v>
          </cell>
          <cell r="C3919" t="str">
            <v>MYPerlis</v>
          </cell>
        </row>
        <row r="3920">
          <cell r="B3920" t="str">
            <v>Selangor</v>
          </cell>
          <cell r="C3920" t="str">
            <v>MYSelangor</v>
          </cell>
        </row>
        <row r="3921">
          <cell r="B3921" t="str">
            <v>Terengganu</v>
          </cell>
          <cell r="C3921" t="str">
            <v>MYTerengganu</v>
          </cell>
        </row>
        <row r="3922">
          <cell r="B3922" t="str">
            <v>Sabah</v>
          </cell>
          <cell r="C3922" t="str">
            <v>MYSabah</v>
          </cell>
        </row>
        <row r="3923">
          <cell r="B3923" t="str">
            <v>Sarawak</v>
          </cell>
          <cell r="C3923" t="str">
            <v>MYSarawak</v>
          </cell>
        </row>
        <row r="3924">
          <cell r="B3924" t="str">
            <v>Maputo</v>
          </cell>
          <cell r="C3924" t="str">
            <v>MZMaputo</v>
          </cell>
        </row>
        <row r="3925">
          <cell r="B3925" t="str">
            <v>Niassa</v>
          </cell>
          <cell r="C3925" t="str">
            <v>MZNiassa</v>
          </cell>
        </row>
        <row r="3926">
          <cell r="B3926" t="str">
            <v>Manica</v>
          </cell>
          <cell r="C3926" t="str">
            <v>MZManica</v>
          </cell>
        </row>
        <row r="3927">
          <cell r="B3927" t="str">
            <v>Gaza</v>
          </cell>
          <cell r="C3927" t="str">
            <v>MZGaza</v>
          </cell>
        </row>
        <row r="3928">
          <cell r="B3928" t="str">
            <v>Inhambane</v>
          </cell>
          <cell r="C3928" t="str">
            <v>MZInhambane</v>
          </cell>
        </row>
        <row r="3929">
          <cell r="B3929" t="str">
            <v>Maputo</v>
          </cell>
          <cell r="C3929" t="str">
            <v>MZMaputo</v>
          </cell>
        </row>
        <row r="3930">
          <cell r="B3930" t="str">
            <v>Nampula</v>
          </cell>
          <cell r="C3930" t="str">
            <v>MZNampula</v>
          </cell>
        </row>
        <row r="3931">
          <cell r="B3931" t="str">
            <v>Cabo Delgado</v>
          </cell>
          <cell r="C3931" t="str">
            <v>MZCabo Delgado</v>
          </cell>
        </row>
        <row r="3932">
          <cell r="B3932" t="str">
            <v>Zambézia</v>
          </cell>
          <cell r="C3932" t="str">
            <v>MZZambézia</v>
          </cell>
        </row>
        <row r="3933">
          <cell r="B3933" t="str">
            <v>Sofala</v>
          </cell>
          <cell r="C3933" t="str">
            <v>MZSofala</v>
          </cell>
        </row>
        <row r="3934">
          <cell r="B3934" t="str">
            <v>Tete</v>
          </cell>
          <cell r="C3934" t="str">
            <v>MZTete</v>
          </cell>
        </row>
        <row r="3935">
          <cell r="B3935" t="str">
            <v>Zambezi</v>
          </cell>
          <cell r="C3935" t="str">
            <v>NAZambezi</v>
          </cell>
        </row>
        <row r="3936">
          <cell r="B3936" t="str">
            <v>Erongo</v>
          </cell>
          <cell r="C3936" t="str">
            <v>NAErongo</v>
          </cell>
        </row>
        <row r="3937">
          <cell r="B3937" t="str">
            <v>Hardap</v>
          </cell>
          <cell r="C3937" t="str">
            <v>NAHardap</v>
          </cell>
        </row>
        <row r="3938">
          <cell r="B3938" t="str">
            <v>Karas</v>
          </cell>
          <cell r="C3938" t="str">
            <v>NAKaras</v>
          </cell>
        </row>
        <row r="3939">
          <cell r="B3939" t="str">
            <v>Kavango East</v>
          </cell>
          <cell r="C3939" t="str">
            <v>NAKavango East</v>
          </cell>
        </row>
        <row r="3940">
          <cell r="B3940" t="str">
            <v>Khomas</v>
          </cell>
          <cell r="C3940" t="str">
            <v>NAKhomas</v>
          </cell>
        </row>
        <row r="3941">
          <cell r="B3941" t="str">
            <v>Kunene</v>
          </cell>
          <cell r="C3941" t="str">
            <v>NAKunene</v>
          </cell>
        </row>
        <row r="3942">
          <cell r="B3942" t="str">
            <v>Kavango West</v>
          </cell>
          <cell r="C3942" t="str">
            <v>NAKavango West</v>
          </cell>
        </row>
        <row r="3943">
          <cell r="B3943" t="str">
            <v>Otjozondjupa</v>
          </cell>
          <cell r="C3943" t="str">
            <v>NAOtjozondjupa</v>
          </cell>
        </row>
        <row r="3944">
          <cell r="B3944" t="str">
            <v>Omaheke</v>
          </cell>
          <cell r="C3944" t="str">
            <v>NAOmaheke</v>
          </cell>
        </row>
        <row r="3945">
          <cell r="B3945" t="str">
            <v>Oshana</v>
          </cell>
          <cell r="C3945" t="str">
            <v>NAOshana</v>
          </cell>
        </row>
        <row r="3946">
          <cell r="B3946" t="str">
            <v>Omusati</v>
          </cell>
          <cell r="C3946" t="str">
            <v>NAOmusati</v>
          </cell>
        </row>
        <row r="3947">
          <cell r="B3947" t="str">
            <v>Oshikoto</v>
          </cell>
          <cell r="C3947" t="str">
            <v>NAOshikoto</v>
          </cell>
        </row>
        <row r="3948">
          <cell r="B3948" t="str">
            <v>Ohangwena</v>
          </cell>
          <cell r="C3948" t="str">
            <v>NAOhangwena</v>
          </cell>
        </row>
        <row r="3949">
          <cell r="B3949" t="str">
            <v>Niamey</v>
          </cell>
          <cell r="C3949" t="str">
            <v>NENiamey</v>
          </cell>
        </row>
        <row r="3950">
          <cell r="B3950" t="str">
            <v>Agadez</v>
          </cell>
          <cell r="C3950" t="str">
            <v>NEAgadez</v>
          </cell>
        </row>
        <row r="3951">
          <cell r="B3951" t="str">
            <v>Diffa</v>
          </cell>
          <cell r="C3951" t="str">
            <v>NEDiffa</v>
          </cell>
        </row>
        <row r="3952">
          <cell r="B3952" t="str">
            <v>Dosso</v>
          </cell>
          <cell r="C3952" t="str">
            <v>NEDosso</v>
          </cell>
        </row>
        <row r="3953">
          <cell r="B3953" t="str">
            <v>Maradi</v>
          </cell>
          <cell r="C3953" t="str">
            <v>NEMaradi</v>
          </cell>
        </row>
        <row r="3954">
          <cell r="B3954" t="str">
            <v>Tahoua</v>
          </cell>
          <cell r="C3954" t="str">
            <v>NETahoua</v>
          </cell>
        </row>
        <row r="3955">
          <cell r="B3955" t="str">
            <v>Tillabéri</v>
          </cell>
          <cell r="C3955" t="str">
            <v>NETillabéri</v>
          </cell>
        </row>
        <row r="3956">
          <cell r="B3956" t="str">
            <v>Zinder</v>
          </cell>
          <cell r="C3956" t="str">
            <v>NEZinder</v>
          </cell>
        </row>
        <row r="3957">
          <cell r="B3957" t="str">
            <v>Abia</v>
          </cell>
          <cell r="C3957" t="str">
            <v>NGAbia</v>
          </cell>
        </row>
        <row r="3958">
          <cell r="B3958" t="str">
            <v>Adamawa</v>
          </cell>
          <cell r="C3958" t="str">
            <v>NGAdamawa</v>
          </cell>
        </row>
        <row r="3959">
          <cell r="B3959" t="str">
            <v>Akwa Ibom</v>
          </cell>
          <cell r="C3959" t="str">
            <v>NGAkwa Ibom</v>
          </cell>
        </row>
        <row r="3960">
          <cell r="B3960" t="str">
            <v>Anambra</v>
          </cell>
          <cell r="C3960" t="str">
            <v>NGAnambra</v>
          </cell>
        </row>
        <row r="3961">
          <cell r="B3961" t="str">
            <v>Bauchi</v>
          </cell>
          <cell r="C3961" t="str">
            <v>NGBauchi</v>
          </cell>
        </row>
        <row r="3962">
          <cell r="B3962" t="str">
            <v>Benue</v>
          </cell>
          <cell r="C3962" t="str">
            <v>NGBenue</v>
          </cell>
        </row>
        <row r="3963">
          <cell r="B3963" t="str">
            <v>Borno</v>
          </cell>
          <cell r="C3963" t="str">
            <v>NGBorno</v>
          </cell>
        </row>
        <row r="3964">
          <cell r="B3964" t="str">
            <v>Bayelsa</v>
          </cell>
          <cell r="C3964" t="str">
            <v>NGBayelsa</v>
          </cell>
        </row>
        <row r="3965">
          <cell r="B3965" t="str">
            <v>Cross River</v>
          </cell>
          <cell r="C3965" t="str">
            <v>NGCross River</v>
          </cell>
        </row>
        <row r="3966">
          <cell r="B3966" t="str">
            <v>Delta</v>
          </cell>
          <cell r="C3966" t="str">
            <v>NGDelta</v>
          </cell>
        </row>
        <row r="3967">
          <cell r="B3967" t="str">
            <v>Ebonyi</v>
          </cell>
          <cell r="C3967" t="str">
            <v>NGEbonyi</v>
          </cell>
        </row>
        <row r="3968">
          <cell r="B3968" t="str">
            <v>Edo</v>
          </cell>
          <cell r="C3968" t="str">
            <v>NGEdo</v>
          </cell>
        </row>
        <row r="3969">
          <cell r="B3969" t="str">
            <v>Ekiti</v>
          </cell>
          <cell r="C3969" t="str">
            <v>NGEkiti</v>
          </cell>
        </row>
        <row r="3970">
          <cell r="B3970" t="str">
            <v>Enugu</v>
          </cell>
          <cell r="C3970" t="str">
            <v>NGEnugu</v>
          </cell>
        </row>
        <row r="3971">
          <cell r="B3971" t="str">
            <v>Gombe</v>
          </cell>
          <cell r="C3971" t="str">
            <v>NGGombe</v>
          </cell>
        </row>
        <row r="3972">
          <cell r="B3972" t="str">
            <v>Imo</v>
          </cell>
          <cell r="C3972" t="str">
            <v>NGImo</v>
          </cell>
        </row>
        <row r="3973">
          <cell r="B3973" t="str">
            <v>Jigawa</v>
          </cell>
          <cell r="C3973" t="str">
            <v>NGJigawa</v>
          </cell>
        </row>
        <row r="3974">
          <cell r="B3974" t="str">
            <v>Kaduna</v>
          </cell>
          <cell r="C3974" t="str">
            <v>NGKaduna</v>
          </cell>
        </row>
        <row r="3975">
          <cell r="B3975" t="str">
            <v>Kebbi</v>
          </cell>
          <cell r="C3975" t="str">
            <v>NGKebbi</v>
          </cell>
        </row>
        <row r="3976">
          <cell r="B3976" t="str">
            <v>Kano</v>
          </cell>
          <cell r="C3976" t="str">
            <v>NGKano</v>
          </cell>
        </row>
        <row r="3977">
          <cell r="B3977" t="str">
            <v>Kogi</v>
          </cell>
          <cell r="C3977" t="str">
            <v>NGKogi</v>
          </cell>
        </row>
        <row r="3978">
          <cell r="B3978" t="str">
            <v>Katsina</v>
          </cell>
          <cell r="C3978" t="str">
            <v>NGKatsina</v>
          </cell>
        </row>
        <row r="3979">
          <cell r="B3979" t="str">
            <v>Kwara</v>
          </cell>
          <cell r="C3979" t="str">
            <v>NGKwara</v>
          </cell>
        </row>
        <row r="3980">
          <cell r="B3980" t="str">
            <v>Lagos</v>
          </cell>
          <cell r="C3980" t="str">
            <v>NGLagos</v>
          </cell>
        </row>
        <row r="3981">
          <cell r="B3981" t="str">
            <v>Nasarawa</v>
          </cell>
          <cell r="C3981" t="str">
            <v>NGNasarawa</v>
          </cell>
        </row>
        <row r="3982">
          <cell r="B3982" t="str">
            <v>Niger</v>
          </cell>
          <cell r="C3982" t="str">
            <v>NGNiger</v>
          </cell>
        </row>
        <row r="3983">
          <cell r="B3983" t="str">
            <v>Ogun</v>
          </cell>
          <cell r="C3983" t="str">
            <v>NGOgun</v>
          </cell>
        </row>
        <row r="3984">
          <cell r="B3984" t="str">
            <v>Ondo</v>
          </cell>
          <cell r="C3984" t="str">
            <v>NGOndo</v>
          </cell>
        </row>
        <row r="3985">
          <cell r="B3985" t="str">
            <v>Osun</v>
          </cell>
          <cell r="C3985" t="str">
            <v>NGOsun</v>
          </cell>
        </row>
        <row r="3986">
          <cell r="B3986" t="str">
            <v>Oyo</v>
          </cell>
          <cell r="C3986" t="str">
            <v>NGOyo</v>
          </cell>
        </row>
        <row r="3987">
          <cell r="B3987" t="str">
            <v>Plateau</v>
          </cell>
          <cell r="C3987" t="str">
            <v>NGPlateau</v>
          </cell>
        </row>
        <row r="3988">
          <cell r="B3988" t="str">
            <v>Rivers</v>
          </cell>
          <cell r="C3988" t="str">
            <v>NGRivers</v>
          </cell>
        </row>
        <row r="3989">
          <cell r="B3989" t="str">
            <v>Sokoto</v>
          </cell>
          <cell r="C3989" t="str">
            <v>NGSokoto</v>
          </cell>
        </row>
        <row r="3990">
          <cell r="B3990" t="str">
            <v>Taraba</v>
          </cell>
          <cell r="C3990" t="str">
            <v>NGTaraba</v>
          </cell>
        </row>
        <row r="3991">
          <cell r="B3991" t="str">
            <v>Yobe</v>
          </cell>
          <cell r="C3991" t="str">
            <v>NGYobe</v>
          </cell>
        </row>
        <row r="3992">
          <cell r="B3992" t="str">
            <v>Zamfara</v>
          </cell>
          <cell r="C3992" t="str">
            <v>NGZamfara</v>
          </cell>
        </row>
        <row r="3993">
          <cell r="B3993" t="str">
            <v>Abuja Federal Capital Territory</v>
          </cell>
          <cell r="C3993" t="str">
            <v>NGAbuja Federal Capital Territory</v>
          </cell>
        </row>
        <row r="3994">
          <cell r="B3994" t="str">
            <v>Boaco</v>
          </cell>
          <cell r="C3994" t="str">
            <v>NIBoaco</v>
          </cell>
        </row>
        <row r="3995">
          <cell r="B3995" t="str">
            <v>Carazo</v>
          </cell>
          <cell r="C3995" t="str">
            <v>NICarazo</v>
          </cell>
        </row>
        <row r="3996">
          <cell r="B3996" t="str">
            <v>Chinandega</v>
          </cell>
          <cell r="C3996" t="str">
            <v>NIChinandega</v>
          </cell>
        </row>
        <row r="3997">
          <cell r="B3997" t="str">
            <v>Chontales</v>
          </cell>
          <cell r="C3997" t="str">
            <v>NIChontales</v>
          </cell>
        </row>
        <row r="3998">
          <cell r="B3998" t="str">
            <v>Estelí</v>
          </cell>
          <cell r="C3998" t="str">
            <v>NIEstelí</v>
          </cell>
        </row>
        <row r="3999">
          <cell r="B3999" t="str">
            <v>Granada</v>
          </cell>
          <cell r="C3999" t="str">
            <v>NIGranada</v>
          </cell>
        </row>
        <row r="4000">
          <cell r="B4000" t="str">
            <v>Jinotega</v>
          </cell>
          <cell r="C4000" t="str">
            <v>NIJinotega</v>
          </cell>
        </row>
        <row r="4001">
          <cell r="B4001" t="str">
            <v>León</v>
          </cell>
          <cell r="C4001" t="str">
            <v>NILeón</v>
          </cell>
        </row>
        <row r="4002">
          <cell r="B4002" t="str">
            <v>Madriz</v>
          </cell>
          <cell r="C4002" t="str">
            <v>NIMadriz</v>
          </cell>
        </row>
        <row r="4003">
          <cell r="B4003" t="str">
            <v>Managua</v>
          </cell>
          <cell r="C4003" t="str">
            <v>NIManagua</v>
          </cell>
        </row>
        <row r="4004">
          <cell r="B4004" t="str">
            <v>Masaya</v>
          </cell>
          <cell r="C4004" t="str">
            <v>NIMasaya</v>
          </cell>
        </row>
        <row r="4005">
          <cell r="B4005" t="str">
            <v>Matagalpa</v>
          </cell>
          <cell r="C4005" t="str">
            <v>NIMatagalpa</v>
          </cell>
        </row>
        <row r="4006">
          <cell r="B4006" t="str">
            <v>Nueva Segovia</v>
          </cell>
          <cell r="C4006" t="str">
            <v>NINueva Segovia</v>
          </cell>
        </row>
        <row r="4007">
          <cell r="B4007" t="str">
            <v>Rivas</v>
          </cell>
          <cell r="C4007" t="str">
            <v>NIRivas</v>
          </cell>
        </row>
        <row r="4008">
          <cell r="B4008" t="str">
            <v>Río San Juan</v>
          </cell>
          <cell r="C4008" t="str">
            <v>NIRío San Juan</v>
          </cell>
        </row>
        <row r="4009">
          <cell r="B4009" t="str">
            <v>Costa Caribe Norte</v>
          </cell>
          <cell r="C4009" t="str">
            <v>NICosta Caribe Norte</v>
          </cell>
        </row>
        <row r="4010">
          <cell r="B4010" t="str">
            <v>Costa Caribe Sur</v>
          </cell>
          <cell r="C4010" t="str">
            <v>NICosta Caribe Sur</v>
          </cell>
        </row>
        <row r="4011">
          <cell r="B4011" t="str">
            <v>Drenthe</v>
          </cell>
          <cell r="C4011" t="str">
            <v>NLDrenthe</v>
          </cell>
        </row>
        <row r="4012">
          <cell r="B4012" t="str">
            <v>Flevoland</v>
          </cell>
          <cell r="C4012" t="str">
            <v>NLFlevoland</v>
          </cell>
        </row>
        <row r="4013">
          <cell r="B4013" t="str">
            <v>Fryslân</v>
          </cell>
          <cell r="C4013" t="str">
            <v>NLFryslân</v>
          </cell>
        </row>
        <row r="4014">
          <cell r="B4014" t="str">
            <v>Gelderland</v>
          </cell>
          <cell r="C4014" t="str">
            <v>NLGelderland</v>
          </cell>
        </row>
        <row r="4015">
          <cell r="B4015" t="str">
            <v>Groningen</v>
          </cell>
          <cell r="C4015" t="str">
            <v>NLGroningen</v>
          </cell>
        </row>
        <row r="4016">
          <cell r="B4016" t="str">
            <v>Limburg</v>
          </cell>
          <cell r="C4016" t="str">
            <v>NLLimburg</v>
          </cell>
        </row>
        <row r="4017">
          <cell r="B4017" t="str">
            <v>Noord-Brabant</v>
          </cell>
          <cell r="C4017" t="str">
            <v>NLNoord-Brabant</v>
          </cell>
        </row>
        <row r="4018">
          <cell r="B4018" t="str">
            <v>Noord-Holland</v>
          </cell>
          <cell r="C4018" t="str">
            <v>NLNoord-Holland</v>
          </cell>
        </row>
        <row r="4019">
          <cell r="B4019" t="str">
            <v>Overijssel</v>
          </cell>
          <cell r="C4019" t="str">
            <v>NLOverijssel</v>
          </cell>
        </row>
        <row r="4020">
          <cell r="B4020" t="str">
            <v>Utrecht</v>
          </cell>
          <cell r="C4020" t="str">
            <v>NLUtrecht</v>
          </cell>
        </row>
        <row r="4021">
          <cell r="B4021" t="str">
            <v>Zeeland</v>
          </cell>
          <cell r="C4021" t="str">
            <v>NLZeeland</v>
          </cell>
        </row>
        <row r="4022">
          <cell r="B4022" t="str">
            <v>Zuid-Holland</v>
          </cell>
          <cell r="C4022" t="str">
            <v>NLZuid-Holland</v>
          </cell>
        </row>
        <row r="4023">
          <cell r="B4023" t="str">
            <v>Aruba (see also separate country code entry under AW)</v>
          </cell>
          <cell r="C4023" t="str">
            <v>NLAruba (see also separate country code entry under AW)</v>
          </cell>
        </row>
        <row r="4024">
          <cell r="B4024" t="str">
            <v>Curaçao (see also separate country code entry under CW)</v>
          </cell>
          <cell r="C4024" t="str">
            <v>NLCuraçao (see also separate country code entry under CW)</v>
          </cell>
        </row>
        <row r="4025">
          <cell r="B4025" t="str">
            <v>Sint Maarten (see also separate country code entry under SX)</v>
          </cell>
          <cell r="C4025" t="str">
            <v>NLSint Maarten (see also separate country code entry under SX)</v>
          </cell>
        </row>
        <row r="4026">
          <cell r="B4026" t="str">
            <v>Bonaire (see also separate country code entry under BQ)</v>
          </cell>
          <cell r="C4026" t="str">
            <v>NLBonaire (see also separate country code entry under BQ)</v>
          </cell>
        </row>
        <row r="4027">
          <cell r="B4027" t="str">
            <v>Saba (see also separate country code entry under BQ)</v>
          </cell>
          <cell r="C4027" t="str">
            <v>NLSaba (see also separate country code entry under BQ)</v>
          </cell>
        </row>
        <row r="4028">
          <cell r="B4028" t="str">
            <v>Sint Eustatius (see also separate country code entry under BQ)</v>
          </cell>
          <cell r="C4028" t="str">
            <v>NLSint Eustatius (see also separate country code entry under BQ)</v>
          </cell>
        </row>
        <row r="4029">
          <cell r="B4029" t="str">
            <v>Oslo</v>
          </cell>
          <cell r="C4029" t="str">
            <v>NOOslo</v>
          </cell>
        </row>
        <row r="4030">
          <cell r="B4030" t="str">
            <v>Rogaland</v>
          </cell>
          <cell r="C4030" t="str">
            <v>NORogaland</v>
          </cell>
        </row>
        <row r="4031">
          <cell r="B4031" t="str">
            <v>Møre og Romsdal</v>
          </cell>
          <cell r="C4031" t="str">
            <v>NOMøre og Romsdal</v>
          </cell>
        </row>
        <row r="4032">
          <cell r="B4032" t="str">
            <v>Nordland</v>
          </cell>
          <cell r="C4032" t="str">
            <v>NONordland</v>
          </cell>
        </row>
        <row r="4033">
          <cell r="B4033" t="str">
            <v>Viken</v>
          </cell>
          <cell r="C4033" t="str">
            <v>NOViken</v>
          </cell>
        </row>
        <row r="4034">
          <cell r="B4034" t="str">
            <v>Innlandet</v>
          </cell>
          <cell r="C4034" t="str">
            <v>NOInnlandet</v>
          </cell>
        </row>
        <row r="4035">
          <cell r="B4035" t="str">
            <v>Vestfold og Telemark</v>
          </cell>
          <cell r="C4035" t="str">
            <v>NOVestfold og Telemark</v>
          </cell>
        </row>
        <row r="4036">
          <cell r="B4036" t="str">
            <v>Agder</v>
          </cell>
          <cell r="C4036" t="str">
            <v>NOAgder</v>
          </cell>
        </row>
        <row r="4037">
          <cell r="B4037" t="str">
            <v>Vestland</v>
          </cell>
          <cell r="C4037" t="str">
            <v>NOVestland</v>
          </cell>
        </row>
        <row r="4038">
          <cell r="B4038" t="str">
            <v>Trøndelag</v>
          </cell>
          <cell r="C4038" t="str">
            <v>NOTrøndelag</v>
          </cell>
        </row>
        <row r="4039">
          <cell r="B4039" t="str">
            <v>Troms og Finnmark</v>
          </cell>
          <cell r="C4039" t="str">
            <v>NOTroms og Finnmark</v>
          </cell>
        </row>
        <row r="4040">
          <cell r="B4040" t="str">
            <v>Svalbard (Arctic Region) (see also separate country code entry under SJ)</v>
          </cell>
          <cell r="C4040" t="str">
            <v>NOSvalbard (Arctic Region) (see also separate country code entry under SJ)</v>
          </cell>
        </row>
        <row r="4041">
          <cell r="B4041" t="str">
            <v>Jan Mayen (Arctic Region) (see also separate country code entry under SJ)</v>
          </cell>
          <cell r="C4041" t="str">
            <v>NOJan Mayen (Arctic Region) (see also separate country code entry under SJ)</v>
          </cell>
        </row>
        <row r="4042">
          <cell r="B4042" t="str">
            <v>Central</v>
          </cell>
          <cell r="C4042" t="str">
            <v>NPCentral</v>
          </cell>
        </row>
        <row r="4043">
          <cell r="B4043" t="str">
            <v>Madhyamanchal</v>
          </cell>
          <cell r="C4043" t="str">
            <v>NPMadhyamanchal</v>
          </cell>
        </row>
        <row r="4044">
          <cell r="B4044" t="str">
            <v>Bagmati</v>
          </cell>
          <cell r="C4044" t="str">
            <v>NPBagmati</v>
          </cell>
        </row>
        <row r="4045">
          <cell r="B4045" t="str">
            <v>Janakpur</v>
          </cell>
          <cell r="C4045" t="str">
            <v>NPJanakpur</v>
          </cell>
        </row>
        <row r="4046">
          <cell r="B4046" t="str">
            <v>Narayani</v>
          </cell>
          <cell r="C4046" t="str">
            <v>NPNarayani</v>
          </cell>
        </row>
        <row r="4047">
          <cell r="B4047" t="str">
            <v>Mid Western</v>
          </cell>
          <cell r="C4047" t="str">
            <v>NPMid Western</v>
          </cell>
        </row>
        <row r="4048">
          <cell r="B4048" t="str">
            <v>Madhya Pashchimanchal</v>
          </cell>
          <cell r="C4048" t="str">
            <v>NPMadhya Pashchimanchal</v>
          </cell>
        </row>
        <row r="4049">
          <cell r="B4049" t="str">
            <v>Bheri</v>
          </cell>
          <cell r="C4049" t="str">
            <v>NPBheri</v>
          </cell>
        </row>
        <row r="4050">
          <cell r="B4050" t="str">
            <v>Karnali</v>
          </cell>
          <cell r="C4050" t="str">
            <v>NPKarnali</v>
          </cell>
        </row>
        <row r="4051">
          <cell r="B4051" t="str">
            <v>Rapti</v>
          </cell>
          <cell r="C4051" t="str">
            <v>NPRapti</v>
          </cell>
        </row>
        <row r="4052">
          <cell r="B4052" t="str">
            <v>Western</v>
          </cell>
          <cell r="C4052" t="str">
            <v>NPWestern</v>
          </cell>
        </row>
        <row r="4053">
          <cell r="B4053" t="str">
            <v>Pashchimanchal</v>
          </cell>
          <cell r="C4053" t="str">
            <v>NPPashchimanchal</v>
          </cell>
        </row>
        <row r="4054">
          <cell r="B4054" t="str">
            <v>Dhawalagiri</v>
          </cell>
          <cell r="C4054" t="str">
            <v>NPDhawalagiri</v>
          </cell>
        </row>
        <row r="4055">
          <cell r="B4055" t="str">
            <v>Gandaki</v>
          </cell>
          <cell r="C4055" t="str">
            <v>NPGandaki</v>
          </cell>
        </row>
        <row r="4056">
          <cell r="B4056" t="str">
            <v>Lumbini</v>
          </cell>
          <cell r="C4056" t="str">
            <v>NPLumbini</v>
          </cell>
        </row>
        <row r="4057">
          <cell r="B4057" t="str">
            <v>Eastern</v>
          </cell>
          <cell r="C4057" t="str">
            <v>NPEastern</v>
          </cell>
        </row>
        <row r="4058">
          <cell r="B4058" t="str">
            <v>Purwanchal</v>
          </cell>
          <cell r="C4058" t="str">
            <v>NPPurwanchal</v>
          </cell>
        </row>
        <row r="4059">
          <cell r="B4059" t="str">
            <v>Kosi</v>
          </cell>
          <cell r="C4059" t="str">
            <v>NPKosi</v>
          </cell>
        </row>
        <row r="4060">
          <cell r="B4060" t="str">
            <v>Mechi</v>
          </cell>
          <cell r="C4060" t="str">
            <v>NPMechi</v>
          </cell>
        </row>
        <row r="4061">
          <cell r="B4061" t="str">
            <v>Sagarmatha</v>
          </cell>
          <cell r="C4061" t="str">
            <v>NPSagarmatha</v>
          </cell>
        </row>
        <row r="4062">
          <cell r="B4062" t="str">
            <v>Far Western</v>
          </cell>
          <cell r="C4062" t="str">
            <v>NPFar Western</v>
          </cell>
        </row>
        <row r="4063">
          <cell r="B4063" t="str">
            <v>Sudur Pashchimanchal</v>
          </cell>
          <cell r="C4063" t="str">
            <v>NPSudur Pashchimanchal</v>
          </cell>
        </row>
        <row r="4064">
          <cell r="B4064" t="str">
            <v>Mahakali</v>
          </cell>
          <cell r="C4064" t="str">
            <v>NPMahakali</v>
          </cell>
        </row>
        <row r="4065">
          <cell r="B4065" t="str">
            <v>Seti</v>
          </cell>
          <cell r="C4065" t="str">
            <v>NPSeti</v>
          </cell>
        </row>
        <row r="4066">
          <cell r="B4066" t="str">
            <v>Province 1</v>
          </cell>
          <cell r="C4066" t="str">
            <v>NPProvince 1</v>
          </cell>
        </row>
        <row r="4067">
          <cell r="B4067" t="str">
            <v>Pradesh 1</v>
          </cell>
          <cell r="C4067" t="str">
            <v>NPPradesh 1</v>
          </cell>
        </row>
        <row r="4068">
          <cell r="B4068" t="str">
            <v>Province 2</v>
          </cell>
          <cell r="C4068" t="str">
            <v>NPProvince 2</v>
          </cell>
        </row>
        <row r="4069">
          <cell r="B4069" t="str">
            <v>Pradesh 2</v>
          </cell>
          <cell r="C4069" t="str">
            <v>NPPradesh 2</v>
          </cell>
        </row>
        <row r="4070">
          <cell r="B4070" t="str">
            <v>Province 3</v>
          </cell>
          <cell r="C4070" t="str">
            <v>NPProvince 3</v>
          </cell>
        </row>
        <row r="4071">
          <cell r="B4071" t="str">
            <v>Pradesh 3</v>
          </cell>
          <cell r="C4071" t="str">
            <v>NPPradesh 3</v>
          </cell>
        </row>
        <row r="4072">
          <cell r="B4072" t="str">
            <v>Gandaki</v>
          </cell>
          <cell r="C4072" t="str">
            <v>NPGandaki</v>
          </cell>
        </row>
        <row r="4073">
          <cell r="B4073" t="str">
            <v>Gandaki</v>
          </cell>
          <cell r="C4073" t="str">
            <v>NPGandaki</v>
          </cell>
        </row>
        <row r="4074">
          <cell r="B4074" t="str">
            <v>Province 5</v>
          </cell>
          <cell r="C4074" t="str">
            <v>NPProvince 5</v>
          </cell>
        </row>
        <row r="4075">
          <cell r="B4075" t="str">
            <v>Pradesh 5</v>
          </cell>
          <cell r="C4075" t="str">
            <v>NPPradesh 5</v>
          </cell>
        </row>
        <row r="4076">
          <cell r="B4076" t="str">
            <v>Karnali</v>
          </cell>
          <cell r="C4076" t="str">
            <v>NPKarnali</v>
          </cell>
        </row>
        <row r="4077">
          <cell r="B4077" t="str">
            <v>Karnali</v>
          </cell>
          <cell r="C4077" t="str">
            <v>NPKarnali</v>
          </cell>
        </row>
        <row r="4078">
          <cell r="B4078" t="str">
            <v>Province 7</v>
          </cell>
          <cell r="C4078" t="str">
            <v>NPProvince 7</v>
          </cell>
        </row>
        <row r="4079">
          <cell r="B4079" t="str">
            <v>Pradesh 7</v>
          </cell>
          <cell r="C4079" t="str">
            <v>NPPradesh 7</v>
          </cell>
        </row>
        <row r="4080">
          <cell r="B4080" t="str">
            <v>Aiwo</v>
          </cell>
          <cell r="C4080" t="str">
            <v>NRAiwo</v>
          </cell>
        </row>
        <row r="4081">
          <cell r="B4081" t="str">
            <v>Aiwo</v>
          </cell>
          <cell r="C4081" t="str">
            <v>NRAiwo</v>
          </cell>
        </row>
        <row r="4082">
          <cell r="B4082" t="str">
            <v>Anabar</v>
          </cell>
          <cell r="C4082" t="str">
            <v>NRAnabar</v>
          </cell>
        </row>
        <row r="4083">
          <cell r="B4083" t="str">
            <v>Anabar</v>
          </cell>
          <cell r="C4083" t="str">
            <v>NRAnabar</v>
          </cell>
        </row>
        <row r="4084">
          <cell r="B4084" t="str">
            <v>Anetan</v>
          </cell>
          <cell r="C4084" t="str">
            <v>NRAnetan</v>
          </cell>
        </row>
        <row r="4085">
          <cell r="B4085" t="str">
            <v>Anetan</v>
          </cell>
          <cell r="C4085" t="str">
            <v>NRAnetan</v>
          </cell>
        </row>
        <row r="4086">
          <cell r="B4086" t="str">
            <v>Anibare</v>
          </cell>
          <cell r="C4086" t="str">
            <v>NRAnibare</v>
          </cell>
        </row>
        <row r="4087">
          <cell r="B4087" t="str">
            <v>Anibare</v>
          </cell>
          <cell r="C4087" t="str">
            <v>NRAnibare</v>
          </cell>
        </row>
        <row r="4088">
          <cell r="B4088" t="str">
            <v>Baitsi</v>
          </cell>
          <cell r="C4088" t="str">
            <v>NRBaitsi</v>
          </cell>
        </row>
        <row r="4089">
          <cell r="B4089" t="str">
            <v>Baitsi</v>
          </cell>
          <cell r="C4089" t="str">
            <v>NRBaitsi</v>
          </cell>
        </row>
        <row r="4090">
          <cell r="B4090" t="str">
            <v>Boe</v>
          </cell>
          <cell r="C4090" t="str">
            <v>NRBoe</v>
          </cell>
        </row>
        <row r="4091">
          <cell r="B4091" t="str">
            <v>Boe</v>
          </cell>
          <cell r="C4091" t="str">
            <v>NRBoe</v>
          </cell>
        </row>
        <row r="4092">
          <cell r="B4092" t="str">
            <v>Buada</v>
          </cell>
          <cell r="C4092" t="str">
            <v>NRBuada</v>
          </cell>
        </row>
        <row r="4093">
          <cell r="B4093" t="str">
            <v>Buada</v>
          </cell>
          <cell r="C4093" t="str">
            <v>NRBuada</v>
          </cell>
        </row>
        <row r="4094">
          <cell r="B4094" t="str">
            <v>Denigomodu</v>
          </cell>
          <cell r="C4094" t="str">
            <v>NRDenigomodu</v>
          </cell>
        </row>
        <row r="4095">
          <cell r="B4095" t="str">
            <v>Denigomodu</v>
          </cell>
          <cell r="C4095" t="str">
            <v>NRDenigomodu</v>
          </cell>
        </row>
        <row r="4096">
          <cell r="B4096" t="str">
            <v>Ewa</v>
          </cell>
          <cell r="C4096" t="str">
            <v>NREwa</v>
          </cell>
        </row>
        <row r="4097">
          <cell r="B4097" t="str">
            <v>Ewa</v>
          </cell>
          <cell r="C4097" t="str">
            <v>NREwa</v>
          </cell>
        </row>
        <row r="4098">
          <cell r="B4098" t="str">
            <v>Ijuw</v>
          </cell>
          <cell r="C4098" t="str">
            <v>NRIjuw</v>
          </cell>
        </row>
        <row r="4099">
          <cell r="B4099" t="str">
            <v>Ijuw</v>
          </cell>
          <cell r="C4099" t="str">
            <v>NRIjuw</v>
          </cell>
        </row>
        <row r="4100">
          <cell r="B4100" t="str">
            <v>Meneng</v>
          </cell>
          <cell r="C4100" t="str">
            <v>NRMeneng</v>
          </cell>
        </row>
        <row r="4101">
          <cell r="B4101" t="str">
            <v>Meneng</v>
          </cell>
          <cell r="C4101" t="str">
            <v>NRMeneng</v>
          </cell>
        </row>
        <row r="4102">
          <cell r="B4102" t="str">
            <v>Nibok</v>
          </cell>
          <cell r="C4102" t="str">
            <v>NRNibok</v>
          </cell>
        </row>
        <row r="4103">
          <cell r="B4103" t="str">
            <v>Nibok</v>
          </cell>
          <cell r="C4103" t="str">
            <v>NRNibok</v>
          </cell>
        </row>
        <row r="4104">
          <cell r="B4104" t="str">
            <v>Uaboe</v>
          </cell>
          <cell r="C4104" t="str">
            <v>NRUaboe</v>
          </cell>
        </row>
        <row r="4105">
          <cell r="B4105" t="str">
            <v>Uaboe</v>
          </cell>
          <cell r="C4105" t="str">
            <v>NRUaboe</v>
          </cell>
        </row>
        <row r="4106">
          <cell r="B4106" t="str">
            <v>Yaren</v>
          </cell>
          <cell r="C4106" t="str">
            <v>NRYaren</v>
          </cell>
        </row>
        <row r="4107">
          <cell r="B4107" t="str">
            <v>Yaren</v>
          </cell>
          <cell r="C4107" t="str">
            <v>NRYaren</v>
          </cell>
        </row>
        <row r="4108">
          <cell r="B4108" t="str">
            <v>Auckland</v>
          </cell>
          <cell r="C4108" t="str">
            <v>NZAuckland</v>
          </cell>
        </row>
        <row r="4109">
          <cell r="B4109" t="str">
            <v>Tāmaki-makau-rau</v>
          </cell>
          <cell r="C4109" t="str">
            <v>NZTāmaki-makau-rau</v>
          </cell>
        </row>
        <row r="4110">
          <cell r="B4110" t="str">
            <v>Bay of Plenty</v>
          </cell>
          <cell r="C4110" t="str">
            <v>NZBay of Plenty</v>
          </cell>
        </row>
        <row r="4111">
          <cell r="B4111" t="str">
            <v>Te Moana a Toi Te Huatahi</v>
          </cell>
          <cell r="C4111" t="str">
            <v>NZTe Moana a Toi Te Huatahi</v>
          </cell>
        </row>
        <row r="4112">
          <cell r="B4112" t="str">
            <v>Canterbury</v>
          </cell>
          <cell r="C4112" t="str">
            <v>NZCanterbury</v>
          </cell>
        </row>
        <row r="4113">
          <cell r="B4113" t="str">
            <v>Waitaha</v>
          </cell>
          <cell r="C4113" t="str">
            <v>NZWaitaha</v>
          </cell>
        </row>
        <row r="4114">
          <cell r="B4114" t="str">
            <v>Gisborne</v>
          </cell>
          <cell r="C4114" t="str">
            <v>NZGisborne</v>
          </cell>
        </row>
        <row r="4115">
          <cell r="B4115" t="str">
            <v>Tūranga nui a Kiwa</v>
          </cell>
          <cell r="C4115" t="str">
            <v>NZTūranga nui a Kiwa</v>
          </cell>
        </row>
        <row r="4116">
          <cell r="B4116" t="str">
            <v>Hawke's Bay</v>
          </cell>
          <cell r="C4116" t="str">
            <v>NZHawke's Bay</v>
          </cell>
        </row>
        <row r="4117">
          <cell r="B4117" t="str">
            <v>Te Matau a Māui</v>
          </cell>
          <cell r="C4117" t="str">
            <v>NZTe Matau a Māui</v>
          </cell>
        </row>
        <row r="4118">
          <cell r="B4118" t="str">
            <v>Marlborough</v>
          </cell>
          <cell r="C4118" t="str">
            <v>NZMarlborough</v>
          </cell>
        </row>
        <row r="4119">
          <cell r="B4119" t="str">
            <v>Manawatu-Wanganui</v>
          </cell>
          <cell r="C4119" t="str">
            <v>NZManawatu-Wanganui</v>
          </cell>
        </row>
        <row r="4120">
          <cell r="B4120" t="str">
            <v>Manawatu Whanganui</v>
          </cell>
          <cell r="C4120" t="str">
            <v>NZManawatu Whanganui</v>
          </cell>
        </row>
        <row r="4121">
          <cell r="B4121" t="str">
            <v>Nelson</v>
          </cell>
          <cell r="C4121" t="str">
            <v>NZNelson</v>
          </cell>
        </row>
        <row r="4122">
          <cell r="B4122" t="str">
            <v>Whakatū</v>
          </cell>
          <cell r="C4122" t="str">
            <v>NZWhakatū</v>
          </cell>
        </row>
        <row r="4123">
          <cell r="B4123" t="str">
            <v>Northland</v>
          </cell>
          <cell r="C4123" t="str">
            <v>NZNorthland</v>
          </cell>
        </row>
        <row r="4124">
          <cell r="B4124" t="str">
            <v>Te Tai tokerau</v>
          </cell>
          <cell r="C4124" t="str">
            <v>NZTe Tai tokerau</v>
          </cell>
        </row>
        <row r="4125">
          <cell r="B4125" t="str">
            <v>Otago</v>
          </cell>
          <cell r="C4125" t="str">
            <v>NZOtago</v>
          </cell>
        </row>
        <row r="4126">
          <cell r="B4126" t="str">
            <v>Ō Tākou</v>
          </cell>
          <cell r="C4126" t="str">
            <v>NZŌ Tākou</v>
          </cell>
        </row>
        <row r="4127">
          <cell r="B4127" t="str">
            <v>Southland</v>
          </cell>
          <cell r="C4127" t="str">
            <v>NZSouthland</v>
          </cell>
        </row>
        <row r="4128">
          <cell r="B4128" t="str">
            <v>Murihiku</v>
          </cell>
          <cell r="C4128" t="str">
            <v>NZMurihiku</v>
          </cell>
        </row>
        <row r="4129">
          <cell r="B4129" t="str">
            <v>Tasman</v>
          </cell>
          <cell r="C4129" t="str">
            <v>NZTasman</v>
          </cell>
        </row>
        <row r="4130">
          <cell r="B4130" t="str">
            <v>Taranaki</v>
          </cell>
          <cell r="C4130" t="str">
            <v>NZTaranaki</v>
          </cell>
        </row>
        <row r="4131">
          <cell r="B4131" t="str">
            <v>Taranaki</v>
          </cell>
          <cell r="C4131" t="str">
            <v>NZTaranaki</v>
          </cell>
        </row>
        <row r="4132">
          <cell r="B4132" t="str">
            <v>Wellington</v>
          </cell>
          <cell r="C4132" t="str">
            <v>NZWellington</v>
          </cell>
        </row>
        <row r="4133">
          <cell r="B4133" t="str">
            <v>Te Whanga-nui-a-Tara</v>
          </cell>
          <cell r="C4133" t="str">
            <v>NZTe Whanga-nui-a-Tara</v>
          </cell>
        </row>
        <row r="4134">
          <cell r="B4134" t="str">
            <v>Waikato</v>
          </cell>
          <cell r="C4134" t="str">
            <v>NZWaikato</v>
          </cell>
        </row>
        <row r="4135">
          <cell r="B4135" t="str">
            <v>West Coast</v>
          </cell>
          <cell r="C4135" t="str">
            <v>NZWest Coast</v>
          </cell>
        </row>
        <row r="4136">
          <cell r="B4136" t="str">
            <v>Te Taihau ā uru</v>
          </cell>
          <cell r="C4136" t="str">
            <v>NZTe Taihau ā uru</v>
          </cell>
        </row>
        <row r="4137">
          <cell r="B4137" t="str">
            <v>Chatham Islands Territory</v>
          </cell>
          <cell r="C4137" t="str">
            <v>NZChatham Islands Territory</v>
          </cell>
        </row>
        <row r="4138">
          <cell r="B4138" t="str">
            <v>Wharekauri</v>
          </cell>
          <cell r="C4138" t="str">
            <v>NZWharekauri</v>
          </cell>
        </row>
        <row r="4139">
          <cell r="B4139" t="str">
            <v>Janūb al Bāţinah</v>
          </cell>
          <cell r="C4139" t="str">
            <v>OMJanūb al Bāţinah</v>
          </cell>
        </row>
        <row r="4140">
          <cell r="B4140" t="str">
            <v>Shamāl al Bāţinah</v>
          </cell>
          <cell r="C4140" t="str">
            <v>OMShamāl al Bāţinah</v>
          </cell>
        </row>
        <row r="4141">
          <cell r="B4141" t="str">
            <v>Al Buraymī</v>
          </cell>
          <cell r="C4141" t="str">
            <v>OMAl Buraymī</v>
          </cell>
        </row>
        <row r="4142">
          <cell r="B4142" t="str">
            <v>Ad Dākhilīyah</v>
          </cell>
          <cell r="C4142" t="str">
            <v>OMAd Dākhilīyah</v>
          </cell>
        </row>
        <row r="4143">
          <cell r="B4143" t="str">
            <v>Masqaţ</v>
          </cell>
          <cell r="C4143" t="str">
            <v>OMMasqaţ</v>
          </cell>
        </row>
        <row r="4144">
          <cell r="B4144" t="str">
            <v>Musandam</v>
          </cell>
          <cell r="C4144" t="str">
            <v>OMMusandam</v>
          </cell>
        </row>
        <row r="4145">
          <cell r="B4145" t="str">
            <v>Janūb ash Sharqīyah</v>
          </cell>
          <cell r="C4145" t="str">
            <v>OMJanūb ash Sharqīyah</v>
          </cell>
        </row>
        <row r="4146">
          <cell r="B4146" t="str">
            <v>Shamāl ash Sharqīyah</v>
          </cell>
          <cell r="C4146" t="str">
            <v>OMShamāl ash Sharqīyah</v>
          </cell>
        </row>
        <row r="4147">
          <cell r="B4147" t="str">
            <v>Al Wusţá</v>
          </cell>
          <cell r="C4147" t="str">
            <v>OMAl Wusţá</v>
          </cell>
        </row>
        <row r="4148">
          <cell r="B4148" t="str">
            <v>Az̧ Z̧āhirah</v>
          </cell>
          <cell r="C4148" t="str">
            <v>OMAz̧ Z̧āhirah</v>
          </cell>
        </row>
        <row r="4149">
          <cell r="B4149" t="str">
            <v>Z̧ufār</v>
          </cell>
          <cell r="C4149" t="str">
            <v>OMZ̧ufār</v>
          </cell>
        </row>
        <row r="4150">
          <cell r="B4150" t="str">
            <v>Emberá</v>
          </cell>
          <cell r="C4150" t="str">
            <v>PAEmberá</v>
          </cell>
        </row>
        <row r="4151">
          <cell r="B4151" t="str">
            <v>Guna Yala</v>
          </cell>
          <cell r="C4151" t="str">
            <v>PAGuna Yala</v>
          </cell>
        </row>
        <row r="4152">
          <cell r="B4152" t="str">
            <v>Ngöbe-Buglé</v>
          </cell>
          <cell r="C4152" t="str">
            <v>PANgöbe-Buglé</v>
          </cell>
        </row>
        <row r="4153">
          <cell r="B4153" t="str">
            <v>Bocas del Toro</v>
          </cell>
          <cell r="C4153" t="str">
            <v>PABocas del Toro</v>
          </cell>
        </row>
        <row r="4154">
          <cell r="B4154" t="str">
            <v>Panamá Oeste</v>
          </cell>
          <cell r="C4154" t="str">
            <v>PAPanamá Oeste</v>
          </cell>
        </row>
        <row r="4155">
          <cell r="B4155" t="str">
            <v>Coclé</v>
          </cell>
          <cell r="C4155" t="str">
            <v>PACoclé</v>
          </cell>
        </row>
        <row r="4156">
          <cell r="B4156" t="str">
            <v>Colón</v>
          </cell>
          <cell r="C4156" t="str">
            <v>PAColón</v>
          </cell>
        </row>
        <row r="4157">
          <cell r="B4157" t="str">
            <v>Chiriquí</v>
          </cell>
          <cell r="C4157" t="str">
            <v>PAChiriquí</v>
          </cell>
        </row>
        <row r="4158">
          <cell r="B4158" t="str">
            <v>Darién</v>
          </cell>
          <cell r="C4158" t="str">
            <v>PADarién</v>
          </cell>
        </row>
        <row r="4159">
          <cell r="B4159" t="str">
            <v>Herrera</v>
          </cell>
          <cell r="C4159" t="str">
            <v>PAHerrera</v>
          </cell>
        </row>
        <row r="4160">
          <cell r="B4160" t="str">
            <v>Los Santos</v>
          </cell>
          <cell r="C4160" t="str">
            <v>PALos Santos</v>
          </cell>
        </row>
        <row r="4161">
          <cell r="B4161" t="str">
            <v>Panamá</v>
          </cell>
          <cell r="C4161" t="str">
            <v>PAPanamá</v>
          </cell>
        </row>
        <row r="4162">
          <cell r="B4162" t="str">
            <v>Veraguas</v>
          </cell>
          <cell r="C4162" t="str">
            <v>PAVeraguas</v>
          </cell>
        </row>
        <row r="4163">
          <cell r="B4163" t="str">
            <v>Amasunu</v>
          </cell>
          <cell r="C4163" t="str">
            <v>PEAmasunu</v>
          </cell>
        </row>
        <row r="4164">
          <cell r="B4164" t="str">
            <v>Amarumayu</v>
          </cell>
          <cell r="C4164" t="str">
            <v>PEAmarumayu</v>
          </cell>
        </row>
        <row r="4165">
          <cell r="B4165" t="str">
            <v>Amazonas</v>
          </cell>
          <cell r="C4165" t="str">
            <v>PEAmazonas</v>
          </cell>
        </row>
        <row r="4166">
          <cell r="B4166" t="str">
            <v>Ankashu</v>
          </cell>
          <cell r="C4166" t="str">
            <v>PEAnkashu</v>
          </cell>
        </row>
        <row r="4167">
          <cell r="B4167" t="str">
            <v>Anqash</v>
          </cell>
          <cell r="C4167" t="str">
            <v>PEAnqash</v>
          </cell>
        </row>
        <row r="4168">
          <cell r="B4168" t="str">
            <v>Ancash</v>
          </cell>
          <cell r="C4168" t="str">
            <v>PEAncash</v>
          </cell>
        </row>
        <row r="4169">
          <cell r="B4169" t="str">
            <v>Apurimaq</v>
          </cell>
          <cell r="C4169" t="str">
            <v>PEApurimaq</v>
          </cell>
        </row>
        <row r="4170">
          <cell r="B4170" t="str">
            <v>Apurimaq</v>
          </cell>
          <cell r="C4170" t="str">
            <v>PEApurimaq</v>
          </cell>
        </row>
        <row r="4171">
          <cell r="B4171" t="str">
            <v>Apurímac</v>
          </cell>
          <cell r="C4171" t="str">
            <v>PEApurímac</v>
          </cell>
        </row>
        <row r="4172">
          <cell r="B4172" t="str">
            <v>Arikipa</v>
          </cell>
          <cell r="C4172" t="str">
            <v>PEArikipa</v>
          </cell>
        </row>
        <row r="4173">
          <cell r="B4173" t="str">
            <v>Ariqipa</v>
          </cell>
          <cell r="C4173" t="str">
            <v>PEAriqipa</v>
          </cell>
        </row>
        <row r="4174">
          <cell r="B4174" t="str">
            <v>Arequipa</v>
          </cell>
          <cell r="C4174" t="str">
            <v>PEArequipa</v>
          </cell>
        </row>
        <row r="4175">
          <cell r="B4175" t="str">
            <v>Ayaquchu</v>
          </cell>
          <cell r="C4175" t="str">
            <v>PEAyaquchu</v>
          </cell>
        </row>
        <row r="4176">
          <cell r="B4176" t="str">
            <v>Ayakuchu</v>
          </cell>
          <cell r="C4176" t="str">
            <v>PEAyakuchu</v>
          </cell>
        </row>
        <row r="4177">
          <cell r="B4177" t="str">
            <v>Ayacucho</v>
          </cell>
          <cell r="C4177" t="str">
            <v>PEAyacucho</v>
          </cell>
        </row>
        <row r="4178">
          <cell r="B4178" t="str">
            <v>Qajamarka</v>
          </cell>
          <cell r="C4178" t="str">
            <v>PEQajamarka</v>
          </cell>
        </row>
        <row r="4179">
          <cell r="B4179" t="str">
            <v>Kashamarka</v>
          </cell>
          <cell r="C4179" t="str">
            <v>PEKashamarka</v>
          </cell>
        </row>
        <row r="4180">
          <cell r="B4180" t="str">
            <v>Cajamarca</v>
          </cell>
          <cell r="C4180" t="str">
            <v>PECajamarca</v>
          </cell>
        </row>
        <row r="4181">
          <cell r="B4181" t="str">
            <v>Kallao</v>
          </cell>
          <cell r="C4181" t="str">
            <v>PEKallao</v>
          </cell>
        </row>
        <row r="4182">
          <cell r="B4182" t="str">
            <v>Qallaw</v>
          </cell>
          <cell r="C4182" t="str">
            <v>PEQallaw</v>
          </cell>
        </row>
        <row r="4183">
          <cell r="B4183" t="str">
            <v>El Callao</v>
          </cell>
          <cell r="C4183" t="str">
            <v>PEEl Callao</v>
          </cell>
        </row>
        <row r="4184">
          <cell r="B4184" t="str">
            <v>Kusku</v>
          </cell>
          <cell r="C4184" t="str">
            <v>PEKusku</v>
          </cell>
        </row>
        <row r="4185">
          <cell r="B4185" t="str">
            <v>Qusqu</v>
          </cell>
          <cell r="C4185" t="str">
            <v>PEQusqu</v>
          </cell>
        </row>
        <row r="4186">
          <cell r="B4186" t="str">
            <v>Cusco</v>
          </cell>
          <cell r="C4186" t="str">
            <v>PECusco</v>
          </cell>
        </row>
        <row r="4187">
          <cell r="B4187" t="str">
            <v>Wanuku</v>
          </cell>
          <cell r="C4187" t="str">
            <v>PEWanuku</v>
          </cell>
        </row>
        <row r="4188">
          <cell r="B4188" t="str">
            <v>Wanuku</v>
          </cell>
          <cell r="C4188" t="str">
            <v>PEWanuku</v>
          </cell>
        </row>
        <row r="4189">
          <cell r="B4189" t="str">
            <v>Huánuco</v>
          </cell>
          <cell r="C4189" t="str">
            <v>PEHuánuco</v>
          </cell>
        </row>
        <row r="4190">
          <cell r="B4190" t="str">
            <v>Wankawelika</v>
          </cell>
          <cell r="C4190" t="str">
            <v>PEWankawelika</v>
          </cell>
        </row>
        <row r="4191">
          <cell r="B4191" t="str">
            <v>Wankawillka</v>
          </cell>
          <cell r="C4191" t="str">
            <v>PEWankawillka</v>
          </cell>
        </row>
        <row r="4192">
          <cell r="B4192" t="str">
            <v>Huancavelica</v>
          </cell>
          <cell r="C4192" t="str">
            <v>PEHuancavelica</v>
          </cell>
        </row>
        <row r="4193">
          <cell r="B4193" t="str">
            <v>Ika</v>
          </cell>
          <cell r="C4193" t="str">
            <v>PEIka</v>
          </cell>
        </row>
        <row r="4194">
          <cell r="B4194" t="str">
            <v>Ika</v>
          </cell>
          <cell r="C4194" t="str">
            <v>PEIka</v>
          </cell>
        </row>
        <row r="4195">
          <cell r="B4195" t="str">
            <v>Ica</v>
          </cell>
          <cell r="C4195" t="str">
            <v>PEIca</v>
          </cell>
        </row>
        <row r="4196">
          <cell r="B4196" t="str">
            <v>Junin</v>
          </cell>
          <cell r="C4196" t="str">
            <v>PEJunin</v>
          </cell>
        </row>
        <row r="4197">
          <cell r="B4197" t="str">
            <v>Hunin</v>
          </cell>
          <cell r="C4197" t="str">
            <v>PEHunin</v>
          </cell>
        </row>
        <row r="4198">
          <cell r="B4198" t="str">
            <v>Junín</v>
          </cell>
          <cell r="C4198" t="str">
            <v>PEJunín</v>
          </cell>
        </row>
        <row r="4199">
          <cell r="B4199" t="str">
            <v>La Libertad</v>
          </cell>
          <cell r="C4199" t="str">
            <v>PELa Libertad</v>
          </cell>
        </row>
        <row r="4200">
          <cell r="B4200" t="str">
            <v>Qispi kay</v>
          </cell>
          <cell r="C4200" t="str">
            <v>PEQispi kay</v>
          </cell>
        </row>
        <row r="4201">
          <cell r="B4201" t="str">
            <v>La Libertad</v>
          </cell>
          <cell r="C4201" t="str">
            <v>PELa Libertad</v>
          </cell>
        </row>
        <row r="4202">
          <cell r="B4202" t="str">
            <v>Lambayeque</v>
          </cell>
          <cell r="C4202" t="str">
            <v>PELambayeque</v>
          </cell>
        </row>
        <row r="4203">
          <cell r="B4203" t="str">
            <v>Lampalliqi</v>
          </cell>
          <cell r="C4203" t="str">
            <v>PELampalliqi</v>
          </cell>
        </row>
        <row r="4204">
          <cell r="B4204" t="str">
            <v>Lambayeque</v>
          </cell>
          <cell r="C4204" t="str">
            <v>PELambayeque</v>
          </cell>
        </row>
        <row r="4205">
          <cell r="B4205" t="str">
            <v>Lima</v>
          </cell>
          <cell r="C4205" t="str">
            <v>PELima</v>
          </cell>
        </row>
        <row r="4206">
          <cell r="B4206" t="str">
            <v>Lima</v>
          </cell>
          <cell r="C4206" t="str">
            <v>PELima</v>
          </cell>
        </row>
        <row r="4207">
          <cell r="B4207" t="str">
            <v>Lima</v>
          </cell>
          <cell r="C4207" t="str">
            <v>PELima</v>
          </cell>
        </row>
        <row r="4208">
          <cell r="B4208" t="str">
            <v>Luritu</v>
          </cell>
          <cell r="C4208" t="str">
            <v>PELuritu</v>
          </cell>
        </row>
        <row r="4209">
          <cell r="B4209" t="str">
            <v>Luritu</v>
          </cell>
          <cell r="C4209" t="str">
            <v>PELuritu</v>
          </cell>
        </row>
        <row r="4210">
          <cell r="B4210" t="str">
            <v>Loreto</v>
          </cell>
          <cell r="C4210" t="str">
            <v>PELoreto</v>
          </cell>
        </row>
        <row r="4211">
          <cell r="B4211" t="str">
            <v>Madre de Dios</v>
          </cell>
          <cell r="C4211" t="str">
            <v>PEMadre de Dios</v>
          </cell>
        </row>
        <row r="4212">
          <cell r="B4212" t="str">
            <v>Mayutata</v>
          </cell>
          <cell r="C4212" t="str">
            <v>PEMayutata</v>
          </cell>
        </row>
        <row r="4213">
          <cell r="B4213" t="str">
            <v>Madre de Dios</v>
          </cell>
          <cell r="C4213" t="str">
            <v>PEMadre de Dios</v>
          </cell>
        </row>
        <row r="4214">
          <cell r="B4214" t="str">
            <v>Moqwegwa</v>
          </cell>
          <cell r="C4214" t="str">
            <v>PEMoqwegwa</v>
          </cell>
        </row>
        <row r="4215">
          <cell r="B4215" t="str">
            <v>Muqiwa</v>
          </cell>
          <cell r="C4215" t="str">
            <v>PEMuqiwa</v>
          </cell>
        </row>
        <row r="4216">
          <cell r="B4216" t="str">
            <v>Moquegua</v>
          </cell>
          <cell r="C4216" t="str">
            <v>PEMoquegua</v>
          </cell>
        </row>
        <row r="4217">
          <cell r="B4217" t="str">
            <v>Pasqu</v>
          </cell>
          <cell r="C4217" t="str">
            <v>PEPasqu</v>
          </cell>
        </row>
        <row r="4218">
          <cell r="B4218" t="str">
            <v>Pasqu</v>
          </cell>
          <cell r="C4218" t="str">
            <v>PEPasqu</v>
          </cell>
        </row>
        <row r="4219">
          <cell r="B4219" t="str">
            <v>Pasco</v>
          </cell>
          <cell r="C4219" t="str">
            <v>PEPasco</v>
          </cell>
        </row>
        <row r="4220">
          <cell r="B4220" t="str">
            <v>Piura</v>
          </cell>
          <cell r="C4220" t="str">
            <v>PEPiura</v>
          </cell>
        </row>
        <row r="4221">
          <cell r="B4221" t="str">
            <v>Piwra</v>
          </cell>
          <cell r="C4221" t="str">
            <v>PEPiwra</v>
          </cell>
        </row>
        <row r="4222">
          <cell r="B4222" t="str">
            <v>Piura</v>
          </cell>
          <cell r="C4222" t="str">
            <v>PEPiura</v>
          </cell>
        </row>
        <row r="4223">
          <cell r="B4223" t="str">
            <v>Puno</v>
          </cell>
          <cell r="C4223" t="str">
            <v>PEPuno</v>
          </cell>
        </row>
        <row r="4224">
          <cell r="B4224" t="str">
            <v>Punu</v>
          </cell>
          <cell r="C4224" t="str">
            <v>PEPunu</v>
          </cell>
        </row>
        <row r="4225">
          <cell r="B4225" t="str">
            <v>Puno</v>
          </cell>
          <cell r="C4225" t="str">
            <v>PEPuno</v>
          </cell>
        </row>
        <row r="4226">
          <cell r="B4226" t="str">
            <v>San Martín</v>
          </cell>
          <cell r="C4226" t="str">
            <v>PESan Martín</v>
          </cell>
        </row>
        <row r="4227">
          <cell r="B4227" t="str">
            <v>San Martin</v>
          </cell>
          <cell r="C4227" t="str">
            <v>PESan Martin</v>
          </cell>
        </row>
        <row r="4228">
          <cell r="B4228" t="str">
            <v>San Martín</v>
          </cell>
          <cell r="C4228" t="str">
            <v>PESan Martín</v>
          </cell>
        </row>
        <row r="4229">
          <cell r="B4229" t="str">
            <v>Takna</v>
          </cell>
          <cell r="C4229" t="str">
            <v>PETakna</v>
          </cell>
        </row>
        <row r="4230">
          <cell r="B4230" t="str">
            <v>Taqna</v>
          </cell>
          <cell r="C4230" t="str">
            <v>PETaqna</v>
          </cell>
        </row>
        <row r="4231">
          <cell r="B4231" t="str">
            <v>Tacna</v>
          </cell>
          <cell r="C4231" t="str">
            <v>PETacna</v>
          </cell>
        </row>
        <row r="4232">
          <cell r="B4232" t="str">
            <v>Tumbes</v>
          </cell>
          <cell r="C4232" t="str">
            <v>PETumbes</v>
          </cell>
        </row>
        <row r="4233">
          <cell r="B4233" t="str">
            <v>Tumpis</v>
          </cell>
          <cell r="C4233" t="str">
            <v>PETumpis</v>
          </cell>
        </row>
        <row r="4234">
          <cell r="B4234" t="str">
            <v>Tumbes</v>
          </cell>
          <cell r="C4234" t="str">
            <v>PETumbes</v>
          </cell>
        </row>
        <row r="4235">
          <cell r="B4235" t="str">
            <v>Ukayali</v>
          </cell>
          <cell r="C4235" t="str">
            <v>PEUkayali</v>
          </cell>
        </row>
        <row r="4236">
          <cell r="B4236" t="str">
            <v>Ukayali</v>
          </cell>
          <cell r="C4236" t="str">
            <v>PEUkayali</v>
          </cell>
        </row>
        <row r="4237">
          <cell r="B4237" t="str">
            <v>Ucayali</v>
          </cell>
          <cell r="C4237" t="str">
            <v>PEUcayali</v>
          </cell>
        </row>
        <row r="4238">
          <cell r="B4238" t="str">
            <v>Lima hatun llaqta</v>
          </cell>
          <cell r="C4238" t="str">
            <v>PELima hatun llaqta</v>
          </cell>
        </row>
        <row r="4239">
          <cell r="B4239" t="str">
            <v>Lima llaqta suyu</v>
          </cell>
          <cell r="C4239" t="str">
            <v>PELima llaqta suyu</v>
          </cell>
        </row>
        <row r="4240">
          <cell r="B4240" t="str">
            <v>Municipalidad Metropolitana de Lima</v>
          </cell>
          <cell r="C4240" t="str">
            <v>PEMunicipalidad Metropolitana de Lima</v>
          </cell>
        </row>
        <row r="4241">
          <cell r="B4241" t="str">
            <v>National Capital District (Port Moresby)</v>
          </cell>
          <cell r="C4241" t="str">
            <v>PGNational Capital District (Port Moresby)</v>
          </cell>
        </row>
        <row r="4242">
          <cell r="B4242" t="str">
            <v>Chimbu</v>
          </cell>
          <cell r="C4242" t="str">
            <v>PGChimbu</v>
          </cell>
        </row>
        <row r="4243">
          <cell r="B4243" t="str">
            <v>Central</v>
          </cell>
          <cell r="C4243" t="str">
            <v>PGCentral</v>
          </cell>
        </row>
        <row r="4244">
          <cell r="B4244" t="str">
            <v>East New Britain</v>
          </cell>
          <cell r="C4244" t="str">
            <v>PGEast New Britain</v>
          </cell>
        </row>
        <row r="4245">
          <cell r="B4245" t="str">
            <v>Eastern Highlands</v>
          </cell>
          <cell r="C4245" t="str">
            <v>PGEastern Highlands</v>
          </cell>
        </row>
        <row r="4246">
          <cell r="B4246" t="str">
            <v>Enga</v>
          </cell>
          <cell r="C4246" t="str">
            <v>PGEnga</v>
          </cell>
        </row>
        <row r="4247">
          <cell r="B4247" t="str">
            <v>East Sepik</v>
          </cell>
          <cell r="C4247" t="str">
            <v>PGEast Sepik</v>
          </cell>
        </row>
        <row r="4248">
          <cell r="B4248" t="str">
            <v>Gulf</v>
          </cell>
          <cell r="C4248" t="str">
            <v>PGGulf</v>
          </cell>
        </row>
        <row r="4249">
          <cell r="B4249" t="str">
            <v>Hela</v>
          </cell>
          <cell r="C4249" t="str">
            <v>PGHela</v>
          </cell>
        </row>
        <row r="4250">
          <cell r="B4250" t="str">
            <v>Jiwaka</v>
          </cell>
          <cell r="C4250" t="str">
            <v>PGJiwaka</v>
          </cell>
        </row>
        <row r="4251">
          <cell r="B4251" t="str">
            <v>Milne Bay</v>
          </cell>
          <cell r="C4251" t="str">
            <v>PGMilne Bay</v>
          </cell>
        </row>
        <row r="4252">
          <cell r="B4252" t="str">
            <v>Morobe</v>
          </cell>
          <cell r="C4252" t="str">
            <v>PGMorobe</v>
          </cell>
        </row>
        <row r="4253">
          <cell r="B4253" t="str">
            <v>Madang</v>
          </cell>
          <cell r="C4253" t="str">
            <v>PGMadang</v>
          </cell>
        </row>
        <row r="4254">
          <cell r="B4254" t="str">
            <v>Manus</v>
          </cell>
          <cell r="C4254" t="str">
            <v>PGManus</v>
          </cell>
        </row>
        <row r="4255">
          <cell r="B4255" t="str">
            <v>New Ireland</v>
          </cell>
          <cell r="C4255" t="str">
            <v>PGNew Ireland</v>
          </cell>
        </row>
        <row r="4256">
          <cell r="B4256" t="str">
            <v>Northern</v>
          </cell>
          <cell r="C4256" t="str">
            <v>PGNorthern</v>
          </cell>
        </row>
        <row r="4257">
          <cell r="B4257" t="str">
            <v>West Sepik</v>
          </cell>
          <cell r="C4257" t="str">
            <v>PGWest Sepik</v>
          </cell>
        </row>
        <row r="4258">
          <cell r="B4258" t="str">
            <v>Southern Highlands</v>
          </cell>
          <cell r="C4258" t="str">
            <v>PGSouthern Highlands</v>
          </cell>
        </row>
        <row r="4259">
          <cell r="B4259" t="str">
            <v>West New Britain</v>
          </cell>
          <cell r="C4259" t="str">
            <v>PGWest New Britain</v>
          </cell>
        </row>
        <row r="4260">
          <cell r="B4260" t="str">
            <v>Western Highlands</v>
          </cell>
          <cell r="C4260" t="str">
            <v>PGWestern Highlands</v>
          </cell>
        </row>
        <row r="4261">
          <cell r="B4261" t="str">
            <v>Western</v>
          </cell>
          <cell r="C4261" t="str">
            <v>PGWestern</v>
          </cell>
        </row>
        <row r="4262">
          <cell r="B4262" t="str">
            <v>Bougainville</v>
          </cell>
          <cell r="C4262" t="str">
            <v>PGBougainville</v>
          </cell>
        </row>
        <row r="4263">
          <cell r="B4263" t="str">
            <v>National Capital Region</v>
          </cell>
          <cell r="C4263" t="str">
            <v>PHNational Capital Region</v>
          </cell>
        </row>
        <row r="4264">
          <cell r="B4264" t="str">
            <v>Pambansang Punong Rehiyon</v>
          </cell>
          <cell r="C4264" t="str">
            <v>PHPambansang Punong Rehiyon</v>
          </cell>
        </row>
        <row r="4265">
          <cell r="B4265" t="str">
            <v>Ilocos (Region I)</v>
          </cell>
          <cell r="C4265" t="str">
            <v>PHIlocos (Region I)</v>
          </cell>
        </row>
        <row r="4266">
          <cell r="B4266" t="str">
            <v>Rehiyon ng Iloko</v>
          </cell>
          <cell r="C4266" t="str">
            <v>PHRehiyon ng Iloko</v>
          </cell>
        </row>
        <row r="4267">
          <cell r="B4267" t="str">
            <v>Ilocos Norte</v>
          </cell>
          <cell r="C4267" t="str">
            <v>PHIlocos Norte</v>
          </cell>
        </row>
        <row r="4268">
          <cell r="B4268" t="str">
            <v>Hilagang Iloko</v>
          </cell>
          <cell r="C4268" t="str">
            <v>PHHilagang Iloko</v>
          </cell>
        </row>
        <row r="4269">
          <cell r="B4269" t="str">
            <v>Ilocos Sur</v>
          </cell>
          <cell r="C4269" t="str">
            <v>PHIlocos Sur</v>
          </cell>
        </row>
        <row r="4270">
          <cell r="B4270" t="str">
            <v>Timog Iloko</v>
          </cell>
          <cell r="C4270" t="str">
            <v>PHTimog Iloko</v>
          </cell>
        </row>
        <row r="4271">
          <cell r="B4271" t="str">
            <v>La Union</v>
          </cell>
          <cell r="C4271" t="str">
            <v>PHLa Union</v>
          </cell>
        </row>
        <row r="4272">
          <cell r="B4272" t="str">
            <v>La Unyon</v>
          </cell>
          <cell r="C4272" t="str">
            <v>PHLa Unyon</v>
          </cell>
        </row>
        <row r="4273">
          <cell r="B4273" t="str">
            <v>Pangasinan</v>
          </cell>
          <cell r="C4273" t="str">
            <v>PHPangasinan</v>
          </cell>
        </row>
        <row r="4274">
          <cell r="B4274" t="str">
            <v>Pangasinan</v>
          </cell>
          <cell r="C4274" t="str">
            <v>PHPangasinan</v>
          </cell>
        </row>
        <row r="4275">
          <cell r="B4275" t="str">
            <v>Cagayan Valley (Region II)</v>
          </cell>
          <cell r="C4275" t="str">
            <v>PHCagayan Valley (Region II)</v>
          </cell>
        </row>
        <row r="4276">
          <cell r="B4276" t="str">
            <v>Rehiyon ng Lambak ng Kagayan</v>
          </cell>
          <cell r="C4276" t="str">
            <v>PHRehiyon ng Lambak ng Kagayan</v>
          </cell>
        </row>
        <row r="4277">
          <cell r="B4277" t="str">
            <v>Batanes</v>
          </cell>
          <cell r="C4277" t="str">
            <v>PHBatanes</v>
          </cell>
        </row>
        <row r="4278">
          <cell r="B4278" t="str">
            <v>Batanes</v>
          </cell>
          <cell r="C4278" t="str">
            <v>PHBatanes</v>
          </cell>
        </row>
        <row r="4279">
          <cell r="B4279" t="str">
            <v>Cagayan</v>
          </cell>
          <cell r="C4279" t="str">
            <v>PHCagayan</v>
          </cell>
        </row>
        <row r="4280">
          <cell r="B4280" t="str">
            <v>Kagayan</v>
          </cell>
          <cell r="C4280" t="str">
            <v>PHKagayan</v>
          </cell>
        </row>
        <row r="4281">
          <cell r="B4281" t="str">
            <v>Isabela</v>
          </cell>
          <cell r="C4281" t="str">
            <v>PHIsabela</v>
          </cell>
        </row>
        <row r="4282">
          <cell r="B4282" t="str">
            <v>Isabela</v>
          </cell>
          <cell r="C4282" t="str">
            <v>PHIsabela</v>
          </cell>
        </row>
        <row r="4283">
          <cell r="B4283" t="str">
            <v>Nueva Vizcaya</v>
          </cell>
          <cell r="C4283" t="str">
            <v>PHNueva Vizcaya</v>
          </cell>
        </row>
        <row r="4284">
          <cell r="B4284" t="str">
            <v>Nuweva Biskaya</v>
          </cell>
          <cell r="C4284" t="str">
            <v>PHNuweva Biskaya</v>
          </cell>
        </row>
        <row r="4285">
          <cell r="B4285" t="str">
            <v>Quirino</v>
          </cell>
          <cell r="C4285" t="str">
            <v>PHQuirino</v>
          </cell>
        </row>
        <row r="4286">
          <cell r="B4286" t="str">
            <v>Kirino</v>
          </cell>
          <cell r="C4286" t="str">
            <v>PHKirino</v>
          </cell>
        </row>
        <row r="4287">
          <cell r="B4287" t="str">
            <v>Central Luzon (Region III)</v>
          </cell>
          <cell r="C4287" t="str">
            <v>PHCentral Luzon (Region III)</v>
          </cell>
        </row>
        <row r="4288">
          <cell r="B4288" t="str">
            <v>Rehiyon ng Gitnang Luson</v>
          </cell>
          <cell r="C4288" t="str">
            <v>PHRehiyon ng Gitnang Luson</v>
          </cell>
        </row>
        <row r="4289">
          <cell r="B4289" t="str">
            <v>Aurora</v>
          </cell>
          <cell r="C4289" t="str">
            <v>PHAurora</v>
          </cell>
        </row>
        <row r="4290">
          <cell r="B4290" t="str">
            <v>Aurora</v>
          </cell>
          <cell r="C4290" t="str">
            <v>PHAurora</v>
          </cell>
        </row>
        <row r="4291">
          <cell r="B4291" t="str">
            <v>Bataan</v>
          </cell>
          <cell r="C4291" t="str">
            <v>PHBataan</v>
          </cell>
        </row>
        <row r="4292">
          <cell r="B4292" t="str">
            <v>Bataan</v>
          </cell>
          <cell r="C4292" t="str">
            <v>PHBataan</v>
          </cell>
        </row>
        <row r="4293">
          <cell r="B4293" t="str">
            <v>Bulacan</v>
          </cell>
          <cell r="C4293" t="str">
            <v>PHBulacan</v>
          </cell>
        </row>
        <row r="4294">
          <cell r="B4294" t="str">
            <v>Bulakan</v>
          </cell>
          <cell r="C4294" t="str">
            <v>PHBulakan</v>
          </cell>
        </row>
        <row r="4295">
          <cell r="B4295" t="str">
            <v>Nueva Ecija</v>
          </cell>
          <cell r="C4295" t="str">
            <v>PHNueva Ecija</v>
          </cell>
        </row>
        <row r="4296">
          <cell r="B4296" t="str">
            <v>Nuweva Esiha</v>
          </cell>
          <cell r="C4296" t="str">
            <v>PHNuweva Esiha</v>
          </cell>
        </row>
        <row r="4297">
          <cell r="B4297" t="str">
            <v>Pampanga</v>
          </cell>
          <cell r="C4297" t="str">
            <v>PHPampanga</v>
          </cell>
        </row>
        <row r="4298">
          <cell r="B4298" t="str">
            <v>Pampanga</v>
          </cell>
          <cell r="C4298" t="str">
            <v>PHPampanga</v>
          </cell>
        </row>
        <row r="4299">
          <cell r="B4299" t="str">
            <v>Tarlac</v>
          </cell>
          <cell r="C4299" t="str">
            <v>PHTarlac</v>
          </cell>
        </row>
        <row r="4300">
          <cell r="B4300" t="str">
            <v>Tarlak</v>
          </cell>
          <cell r="C4300" t="str">
            <v>PHTarlak</v>
          </cell>
        </row>
        <row r="4301">
          <cell r="B4301" t="str">
            <v>Zambales</v>
          </cell>
          <cell r="C4301" t="str">
            <v>PHZambales</v>
          </cell>
        </row>
        <row r="4302">
          <cell r="B4302" t="str">
            <v>Sambales</v>
          </cell>
          <cell r="C4302" t="str">
            <v>PHSambales</v>
          </cell>
        </row>
        <row r="4303">
          <cell r="B4303" t="str">
            <v>Bicol (Region V)</v>
          </cell>
          <cell r="C4303" t="str">
            <v>PHBicol (Region V)</v>
          </cell>
        </row>
        <row r="4304">
          <cell r="B4304" t="str">
            <v>Rehiyon ng Bikol</v>
          </cell>
          <cell r="C4304" t="str">
            <v>PHRehiyon ng Bikol</v>
          </cell>
        </row>
        <row r="4305">
          <cell r="B4305" t="str">
            <v>Albay</v>
          </cell>
          <cell r="C4305" t="str">
            <v>PHAlbay</v>
          </cell>
        </row>
        <row r="4306">
          <cell r="B4306" t="str">
            <v>Albay</v>
          </cell>
          <cell r="C4306" t="str">
            <v>PHAlbay</v>
          </cell>
        </row>
        <row r="4307">
          <cell r="B4307" t="str">
            <v>Camarines Norte</v>
          </cell>
          <cell r="C4307" t="str">
            <v>PHCamarines Norte</v>
          </cell>
        </row>
        <row r="4308">
          <cell r="B4308" t="str">
            <v>Hilagang Kamarines</v>
          </cell>
          <cell r="C4308" t="str">
            <v>PHHilagang Kamarines</v>
          </cell>
        </row>
        <row r="4309">
          <cell r="B4309" t="str">
            <v>Camarines Sur</v>
          </cell>
          <cell r="C4309" t="str">
            <v>PHCamarines Sur</v>
          </cell>
        </row>
        <row r="4310">
          <cell r="B4310" t="str">
            <v>Timog Kamarines</v>
          </cell>
          <cell r="C4310" t="str">
            <v>PHTimog Kamarines</v>
          </cell>
        </row>
        <row r="4311">
          <cell r="B4311" t="str">
            <v>Catanduanes</v>
          </cell>
          <cell r="C4311" t="str">
            <v>PHCatanduanes</v>
          </cell>
        </row>
        <row r="4312">
          <cell r="B4312" t="str">
            <v>Katanduwanes</v>
          </cell>
          <cell r="C4312" t="str">
            <v>PHKatanduwanes</v>
          </cell>
        </row>
        <row r="4313">
          <cell r="B4313" t="str">
            <v>Masbate</v>
          </cell>
          <cell r="C4313" t="str">
            <v>PHMasbate</v>
          </cell>
        </row>
        <row r="4314">
          <cell r="B4314" t="str">
            <v>Masbate</v>
          </cell>
          <cell r="C4314" t="str">
            <v>PHMasbate</v>
          </cell>
        </row>
        <row r="4315">
          <cell r="B4315" t="str">
            <v>Sorsogon</v>
          </cell>
          <cell r="C4315" t="str">
            <v>PHSorsogon</v>
          </cell>
        </row>
        <row r="4316">
          <cell r="B4316" t="str">
            <v>Sorsogon</v>
          </cell>
          <cell r="C4316" t="str">
            <v>PHSorsogon</v>
          </cell>
        </row>
        <row r="4317">
          <cell r="B4317" t="str">
            <v>Western Visayas (Region VI)</v>
          </cell>
          <cell r="C4317" t="str">
            <v>PHWestern Visayas (Region VI)</v>
          </cell>
        </row>
        <row r="4318">
          <cell r="B4318" t="str">
            <v>Rehiyon ng Kanlurang Bisaya</v>
          </cell>
          <cell r="C4318" t="str">
            <v>PHRehiyon ng Kanlurang Bisaya</v>
          </cell>
        </row>
        <row r="4319">
          <cell r="B4319" t="str">
            <v>Aklan</v>
          </cell>
          <cell r="C4319" t="str">
            <v>PHAklan</v>
          </cell>
        </row>
        <row r="4320">
          <cell r="B4320" t="str">
            <v>Aklan</v>
          </cell>
          <cell r="C4320" t="str">
            <v>PHAklan</v>
          </cell>
        </row>
        <row r="4321">
          <cell r="B4321" t="str">
            <v>Antique</v>
          </cell>
          <cell r="C4321" t="str">
            <v>PHAntique</v>
          </cell>
        </row>
        <row r="4322">
          <cell r="B4322" t="str">
            <v>Antike</v>
          </cell>
          <cell r="C4322" t="str">
            <v>PHAntike</v>
          </cell>
        </row>
        <row r="4323">
          <cell r="B4323" t="str">
            <v>Capiz</v>
          </cell>
          <cell r="C4323" t="str">
            <v>PHCapiz</v>
          </cell>
        </row>
        <row r="4324">
          <cell r="B4324" t="str">
            <v>Kapis</v>
          </cell>
          <cell r="C4324" t="str">
            <v>PHKapis</v>
          </cell>
        </row>
        <row r="4325">
          <cell r="B4325" t="str">
            <v>Guimaras</v>
          </cell>
          <cell r="C4325" t="str">
            <v>PHGuimaras</v>
          </cell>
        </row>
        <row r="4326">
          <cell r="B4326" t="str">
            <v>Gimaras</v>
          </cell>
          <cell r="C4326" t="str">
            <v>PHGimaras</v>
          </cell>
        </row>
        <row r="4327">
          <cell r="B4327" t="str">
            <v>Iloilo</v>
          </cell>
          <cell r="C4327" t="str">
            <v>PHIloilo</v>
          </cell>
        </row>
        <row r="4328">
          <cell r="B4328" t="str">
            <v>Iloilo</v>
          </cell>
          <cell r="C4328" t="str">
            <v>PHIloilo</v>
          </cell>
        </row>
        <row r="4329">
          <cell r="B4329" t="str">
            <v>Negros Occidental</v>
          </cell>
          <cell r="C4329" t="str">
            <v>PHNegros Occidental</v>
          </cell>
        </row>
        <row r="4330">
          <cell r="B4330" t="str">
            <v>Kanlurang Negros</v>
          </cell>
          <cell r="C4330" t="str">
            <v>PHKanlurang Negros</v>
          </cell>
        </row>
        <row r="4331">
          <cell r="B4331" t="str">
            <v>Central Visayas (Region VII)</v>
          </cell>
          <cell r="C4331" t="str">
            <v>PHCentral Visayas (Region VII)</v>
          </cell>
        </row>
        <row r="4332">
          <cell r="B4332" t="str">
            <v>Rehiyon ng Gitnang Bisaya</v>
          </cell>
          <cell r="C4332" t="str">
            <v>PHRehiyon ng Gitnang Bisaya</v>
          </cell>
        </row>
        <row r="4333">
          <cell r="B4333" t="str">
            <v>Bohol</v>
          </cell>
          <cell r="C4333" t="str">
            <v>PHBohol</v>
          </cell>
        </row>
        <row r="4334">
          <cell r="B4334" t="str">
            <v>Bohol</v>
          </cell>
          <cell r="C4334" t="str">
            <v>PHBohol</v>
          </cell>
        </row>
        <row r="4335">
          <cell r="B4335" t="str">
            <v>Cebu</v>
          </cell>
          <cell r="C4335" t="str">
            <v>PHCebu</v>
          </cell>
        </row>
        <row r="4336">
          <cell r="B4336" t="str">
            <v>Sebu</v>
          </cell>
          <cell r="C4336" t="str">
            <v>PHSebu</v>
          </cell>
        </row>
        <row r="4337">
          <cell r="B4337" t="str">
            <v>Negros Oriental</v>
          </cell>
          <cell r="C4337" t="str">
            <v>PHNegros Oriental</v>
          </cell>
        </row>
        <row r="4338">
          <cell r="B4338" t="str">
            <v>Silangang Negros</v>
          </cell>
          <cell r="C4338" t="str">
            <v>PHSilangang Negros</v>
          </cell>
        </row>
        <row r="4339">
          <cell r="B4339" t="str">
            <v>Siquijor</v>
          </cell>
          <cell r="C4339" t="str">
            <v>PHSiquijor</v>
          </cell>
        </row>
        <row r="4340">
          <cell r="B4340" t="str">
            <v>Sikihor</v>
          </cell>
          <cell r="C4340" t="str">
            <v>PHSikihor</v>
          </cell>
        </row>
        <row r="4341">
          <cell r="B4341" t="str">
            <v>Eastern Visayas (Region VIII)</v>
          </cell>
          <cell r="C4341" t="str">
            <v>PHEastern Visayas (Region VIII)</v>
          </cell>
        </row>
        <row r="4342">
          <cell r="B4342" t="str">
            <v>Rehiyon ng Silangang Bisaya</v>
          </cell>
          <cell r="C4342" t="str">
            <v>PHRehiyon ng Silangang Bisaya</v>
          </cell>
        </row>
        <row r="4343">
          <cell r="B4343" t="str">
            <v>Biliran</v>
          </cell>
          <cell r="C4343" t="str">
            <v>PHBiliran</v>
          </cell>
        </row>
        <row r="4344">
          <cell r="B4344" t="str">
            <v>Biliran</v>
          </cell>
          <cell r="C4344" t="str">
            <v>PHBiliran</v>
          </cell>
        </row>
        <row r="4345">
          <cell r="B4345" t="str">
            <v>Eastern Samar</v>
          </cell>
          <cell r="C4345" t="str">
            <v>PHEastern Samar</v>
          </cell>
        </row>
        <row r="4346">
          <cell r="B4346" t="str">
            <v>Silangang Samar</v>
          </cell>
          <cell r="C4346" t="str">
            <v>PHSilangang Samar</v>
          </cell>
        </row>
        <row r="4347">
          <cell r="B4347" t="str">
            <v>Leyte</v>
          </cell>
          <cell r="C4347" t="str">
            <v>PHLeyte</v>
          </cell>
        </row>
        <row r="4348">
          <cell r="B4348" t="str">
            <v>Leyte</v>
          </cell>
          <cell r="C4348" t="str">
            <v>PHLeyte</v>
          </cell>
        </row>
        <row r="4349">
          <cell r="B4349" t="str">
            <v>Northern Samar</v>
          </cell>
          <cell r="C4349" t="str">
            <v>PHNorthern Samar</v>
          </cell>
        </row>
        <row r="4350">
          <cell r="B4350" t="str">
            <v>Hilagang Samar</v>
          </cell>
          <cell r="C4350" t="str">
            <v>PHHilagang Samar</v>
          </cell>
        </row>
        <row r="4351">
          <cell r="B4351" t="str">
            <v>Southern Leyte</v>
          </cell>
          <cell r="C4351" t="str">
            <v>PHSouthern Leyte</v>
          </cell>
        </row>
        <row r="4352">
          <cell r="B4352" t="str">
            <v>Katimogang Leyte</v>
          </cell>
          <cell r="C4352" t="str">
            <v>PHKatimogang Leyte</v>
          </cell>
        </row>
        <row r="4353">
          <cell r="B4353" t="str">
            <v>Samar</v>
          </cell>
          <cell r="C4353" t="str">
            <v>PHSamar</v>
          </cell>
        </row>
        <row r="4354">
          <cell r="B4354" t="str">
            <v>Samar</v>
          </cell>
          <cell r="C4354" t="str">
            <v>PHSamar</v>
          </cell>
        </row>
        <row r="4355">
          <cell r="B4355" t="str">
            <v>Zamboanga Peninsula (Region IX)</v>
          </cell>
          <cell r="C4355" t="str">
            <v>PHZamboanga Peninsula (Region IX)</v>
          </cell>
        </row>
        <row r="4356">
          <cell r="B4356" t="str">
            <v>Rehiyon ng Tangway ng Sambuwangga</v>
          </cell>
          <cell r="C4356" t="str">
            <v>PHRehiyon ng Tangway ng Sambuwangga</v>
          </cell>
        </row>
        <row r="4357">
          <cell r="B4357" t="str">
            <v>Basilan</v>
          </cell>
          <cell r="C4357" t="str">
            <v>PHBasilan</v>
          </cell>
        </row>
        <row r="4358">
          <cell r="B4358" t="str">
            <v>Basilan</v>
          </cell>
          <cell r="C4358" t="str">
            <v>PHBasilan</v>
          </cell>
        </row>
        <row r="4359">
          <cell r="B4359" t="str">
            <v>Zamboanga del Norte</v>
          </cell>
          <cell r="C4359" t="str">
            <v>PHZamboanga del Norte</v>
          </cell>
        </row>
        <row r="4360">
          <cell r="B4360" t="str">
            <v>Hilagang Sambuwangga</v>
          </cell>
          <cell r="C4360" t="str">
            <v>PHHilagang Sambuwangga</v>
          </cell>
        </row>
        <row r="4361">
          <cell r="B4361" t="str">
            <v>Zamboanga del Sur</v>
          </cell>
          <cell r="C4361" t="str">
            <v>PHZamboanga del Sur</v>
          </cell>
        </row>
        <row r="4362">
          <cell r="B4362" t="str">
            <v>Timog Sambuwangga</v>
          </cell>
          <cell r="C4362" t="str">
            <v>PHTimog Sambuwangga</v>
          </cell>
        </row>
        <row r="4363">
          <cell r="B4363" t="str">
            <v>Zamboanga Sibugay</v>
          </cell>
          <cell r="C4363" t="str">
            <v>PHZamboanga Sibugay</v>
          </cell>
        </row>
        <row r="4364">
          <cell r="B4364" t="str">
            <v>Sambuwangga Sibugay</v>
          </cell>
          <cell r="C4364" t="str">
            <v>PHSambuwangga Sibugay</v>
          </cell>
        </row>
        <row r="4365">
          <cell r="B4365" t="str">
            <v>Northern Mindanao (Region X)</v>
          </cell>
          <cell r="C4365" t="str">
            <v>PHNorthern Mindanao (Region X)</v>
          </cell>
        </row>
        <row r="4366">
          <cell r="B4366" t="str">
            <v>Rehiyon ng Hilagang Mindanaw</v>
          </cell>
          <cell r="C4366" t="str">
            <v>PHRehiyon ng Hilagang Mindanaw</v>
          </cell>
        </row>
        <row r="4367">
          <cell r="B4367" t="str">
            <v>Bukidnon</v>
          </cell>
          <cell r="C4367" t="str">
            <v>PHBukidnon</v>
          </cell>
        </row>
        <row r="4368">
          <cell r="B4368" t="str">
            <v>Bukidnon</v>
          </cell>
          <cell r="C4368" t="str">
            <v>PHBukidnon</v>
          </cell>
        </row>
        <row r="4369">
          <cell r="B4369" t="str">
            <v>Camiguin</v>
          </cell>
          <cell r="C4369" t="str">
            <v>PHCamiguin</v>
          </cell>
        </row>
        <row r="4370">
          <cell r="B4370" t="str">
            <v>Kamigin</v>
          </cell>
          <cell r="C4370" t="str">
            <v>PHKamigin</v>
          </cell>
        </row>
        <row r="4371">
          <cell r="B4371" t="str">
            <v>Misamis Occidental</v>
          </cell>
          <cell r="C4371" t="str">
            <v>PHMisamis Occidental</v>
          </cell>
        </row>
        <row r="4372">
          <cell r="B4372" t="str">
            <v>Kanlurang Misamis</v>
          </cell>
          <cell r="C4372" t="str">
            <v>PHKanlurang Misamis</v>
          </cell>
        </row>
        <row r="4373">
          <cell r="B4373" t="str">
            <v>Misamis Oriental</v>
          </cell>
          <cell r="C4373" t="str">
            <v>PHMisamis Oriental</v>
          </cell>
        </row>
        <row r="4374">
          <cell r="B4374" t="str">
            <v>Silangang Misamis</v>
          </cell>
          <cell r="C4374" t="str">
            <v>PHSilangang Misamis</v>
          </cell>
        </row>
        <row r="4375">
          <cell r="B4375" t="str">
            <v>Davao (Region XI)</v>
          </cell>
          <cell r="C4375" t="str">
            <v>PHDavao (Region XI)</v>
          </cell>
        </row>
        <row r="4376">
          <cell r="B4376" t="str">
            <v>Rehiyon ng Dabaw</v>
          </cell>
          <cell r="C4376" t="str">
            <v>PHRehiyon ng Dabaw</v>
          </cell>
        </row>
        <row r="4377">
          <cell r="B4377" t="str">
            <v>Compostela Valley</v>
          </cell>
          <cell r="C4377" t="str">
            <v>PHCompostela Valley</v>
          </cell>
        </row>
        <row r="4378">
          <cell r="B4378" t="str">
            <v>Lambak ng Kompostela</v>
          </cell>
          <cell r="C4378" t="str">
            <v>PHLambak ng Kompostela</v>
          </cell>
        </row>
        <row r="4379">
          <cell r="B4379" t="str">
            <v>Davao Oriental</v>
          </cell>
          <cell r="C4379" t="str">
            <v>PHDavao Oriental</v>
          </cell>
        </row>
        <row r="4380">
          <cell r="B4380" t="str">
            <v>Silangang Dabaw</v>
          </cell>
          <cell r="C4380" t="str">
            <v>PHSilangang Dabaw</v>
          </cell>
        </row>
        <row r="4381">
          <cell r="B4381" t="str">
            <v>Davao del Sur</v>
          </cell>
          <cell r="C4381" t="str">
            <v>PHDavao del Sur</v>
          </cell>
        </row>
        <row r="4382">
          <cell r="B4382" t="str">
            <v>Timog Dabaw</v>
          </cell>
          <cell r="C4382" t="str">
            <v>PHTimog Dabaw</v>
          </cell>
        </row>
        <row r="4383">
          <cell r="B4383" t="str">
            <v>Davao del Norte</v>
          </cell>
          <cell r="C4383" t="str">
            <v>PHDavao del Norte</v>
          </cell>
        </row>
        <row r="4384">
          <cell r="B4384" t="str">
            <v>Hilagang Dabaw</v>
          </cell>
          <cell r="C4384" t="str">
            <v>PHHilagang Dabaw</v>
          </cell>
        </row>
        <row r="4385">
          <cell r="B4385" t="str">
            <v>Davao Occidental</v>
          </cell>
          <cell r="C4385" t="str">
            <v>PHDavao Occidental</v>
          </cell>
        </row>
        <row r="4386">
          <cell r="B4386" t="str">
            <v>Kanlurang Dabaw</v>
          </cell>
          <cell r="C4386" t="str">
            <v>PHKanlurang Dabaw</v>
          </cell>
        </row>
        <row r="4387">
          <cell r="B4387" t="str">
            <v>Sarangani</v>
          </cell>
          <cell r="C4387" t="str">
            <v>PHSarangani</v>
          </cell>
        </row>
        <row r="4388">
          <cell r="B4388" t="str">
            <v>Sarangani</v>
          </cell>
          <cell r="C4388" t="str">
            <v>PHSarangani</v>
          </cell>
        </row>
        <row r="4389">
          <cell r="B4389" t="str">
            <v>South Cotabato</v>
          </cell>
          <cell r="C4389" t="str">
            <v>PHSouth Cotabato</v>
          </cell>
        </row>
        <row r="4390">
          <cell r="B4390" t="str">
            <v>Timog Kotabato</v>
          </cell>
          <cell r="C4390" t="str">
            <v>PHTimog Kotabato</v>
          </cell>
        </row>
        <row r="4391">
          <cell r="B4391" t="str">
            <v>Soccsksargen (Region XII)</v>
          </cell>
          <cell r="C4391" t="str">
            <v>PHSoccsksargen (Region XII)</v>
          </cell>
        </row>
        <row r="4392">
          <cell r="B4392" t="str">
            <v>Rehiyon ng Soccsksargen</v>
          </cell>
          <cell r="C4392" t="str">
            <v>PHRehiyon ng Soccsksargen</v>
          </cell>
        </row>
        <row r="4393">
          <cell r="B4393" t="str">
            <v>Lanao del Norte</v>
          </cell>
          <cell r="C4393" t="str">
            <v>PHLanao del Norte</v>
          </cell>
        </row>
        <row r="4394">
          <cell r="B4394" t="str">
            <v>Hilagang Lanaw</v>
          </cell>
          <cell r="C4394" t="str">
            <v>PHHilagang Lanaw</v>
          </cell>
        </row>
        <row r="4395">
          <cell r="B4395" t="str">
            <v>Cotabato</v>
          </cell>
          <cell r="C4395" t="str">
            <v>PHCotabato</v>
          </cell>
        </row>
        <row r="4396">
          <cell r="B4396" t="str">
            <v>Kotabato</v>
          </cell>
          <cell r="C4396" t="str">
            <v>PHKotabato</v>
          </cell>
        </row>
        <row r="4397">
          <cell r="B4397" t="str">
            <v>Sultan Kudarat</v>
          </cell>
          <cell r="C4397" t="str">
            <v>PHSultan Kudarat</v>
          </cell>
        </row>
        <row r="4398">
          <cell r="B4398" t="str">
            <v>Sultan Kudarat</v>
          </cell>
          <cell r="C4398" t="str">
            <v>PHSultan Kudarat</v>
          </cell>
        </row>
        <row r="4399">
          <cell r="B4399" t="str">
            <v>Caraga (Region XIII)</v>
          </cell>
          <cell r="C4399" t="str">
            <v>PHCaraga (Region XIII)</v>
          </cell>
        </row>
        <row r="4400">
          <cell r="B4400" t="str">
            <v>Rehiyon ng Karaga</v>
          </cell>
          <cell r="C4400" t="str">
            <v>PHRehiyon ng Karaga</v>
          </cell>
        </row>
        <row r="4401">
          <cell r="B4401" t="str">
            <v>Agusan del Norte</v>
          </cell>
          <cell r="C4401" t="str">
            <v>PHAgusan del Norte</v>
          </cell>
        </row>
        <row r="4402">
          <cell r="B4402" t="str">
            <v>Hilagang Agusan</v>
          </cell>
          <cell r="C4402" t="str">
            <v>PHHilagang Agusan</v>
          </cell>
        </row>
        <row r="4403">
          <cell r="B4403" t="str">
            <v>Agusan del Sur</v>
          </cell>
          <cell r="C4403" t="str">
            <v>PHAgusan del Sur</v>
          </cell>
        </row>
        <row r="4404">
          <cell r="B4404" t="str">
            <v>Timog Agusan</v>
          </cell>
          <cell r="C4404" t="str">
            <v>PHTimog Agusan</v>
          </cell>
        </row>
        <row r="4405">
          <cell r="B4405" t="str">
            <v>Dinagat Islands</v>
          </cell>
          <cell r="C4405" t="str">
            <v>PHDinagat Islands</v>
          </cell>
        </row>
        <row r="4406">
          <cell r="B4406" t="str">
            <v>Pulo ng Dinagat</v>
          </cell>
          <cell r="C4406" t="str">
            <v>PHPulo ng Dinagat</v>
          </cell>
        </row>
        <row r="4407">
          <cell r="B4407" t="str">
            <v>Surigao del Norte</v>
          </cell>
          <cell r="C4407" t="str">
            <v>PHSurigao del Norte</v>
          </cell>
        </row>
        <row r="4408">
          <cell r="B4408" t="str">
            <v>Hilagang Surigaw</v>
          </cell>
          <cell r="C4408" t="str">
            <v>PHHilagang Surigaw</v>
          </cell>
        </row>
        <row r="4409">
          <cell r="B4409" t="str">
            <v>Surigao del Sur</v>
          </cell>
          <cell r="C4409" t="str">
            <v>PHSurigao del Sur</v>
          </cell>
        </row>
        <row r="4410">
          <cell r="B4410" t="str">
            <v>Timog Surigaw</v>
          </cell>
          <cell r="C4410" t="str">
            <v>PHTimog Surigaw</v>
          </cell>
        </row>
        <row r="4411">
          <cell r="B4411" t="str">
            <v>Autonomous Region in Muslim Mindanao (ARMM)</v>
          </cell>
          <cell r="C4411" t="str">
            <v>PHAutonomous Region in Muslim Mindanao (ARMM)</v>
          </cell>
        </row>
        <row r="4412">
          <cell r="B4412" t="str">
            <v>Nagsasariling Rehiyon ng Muslim sa Mindanaw</v>
          </cell>
          <cell r="C4412" t="str">
            <v>PHNagsasariling Rehiyon ng Muslim sa Mindanaw</v>
          </cell>
        </row>
        <row r="4413">
          <cell r="B4413" t="str">
            <v>Lanao del Sur</v>
          </cell>
          <cell r="C4413" t="str">
            <v>PHLanao del Sur</v>
          </cell>
        </row>
        <row r="4414">
          <cell r="B4414" t="str">
            <v>Timog Lanaw</v>
          </cell>
          <cell r="C4414" t="str">
            <v>PHTimog Lanaw</v>
          </cell>
        </row>
        <row r="4415">
          <cell r="B4415" t="str">
            <v>Maguindanao</v>
          </cell>
          <cell r="C4415" t="str">
            <v>PHMaguindanao</v>
          </cell>
        </row>
        <row r="4416">
          <cell r="B4416" t="str">
            <v>Magindanaw</v>
          </cell>
          <cell r="C4416" t="str">
            <v>PHMagindanaw</v>
          </cell>
        </row>
        <row r="4417">
          <cell r="B4417" t="str">
            <v>Sulu</v>
          </cell>
          <cell r="C4417" t="str">
            <v>PHSulu</v>
          </cell>
        </row>
        <row r="4418">
          <cell r="B4418" t="str">
            <v>Sulu</v>
          </cell>
          <cell r="C4418" t="str">
            <v>PHSulu</v>
          </cell>
        </row>
        <row r="4419">
          <cell r="B4419" t="str">
            <v>Tawi-Tawi</v>
          </cell>
          <cell r="C4419" t="str">
            <v>PHTawi-Tawi</v>
          </cell>
        </row>
        <row r="4420">
          <cell r="B4420" t="str">
            <v>Tawi-Tawi</v>
          </cell>
          <cell r="C4420" t="str">
            <v>PHTawi-Tawi</v>
          </cell>
        </row>
        <row r="4421">
          <cell r="B4421" t="str">
            <v>Cordillera Administrative Region (CAR)</v>
          </cell>
          <cell r="C4421" t="str">
            <v>PHCordillera Administrative Region (CAR)</v>
          </cell>
        </row>
        <row r="4422">
          <cell r="B4422" t="str">
            <v>Rehiyon ng Administratibo ng Kordilyera</v>
          </cell>
          <cell r="C4422" t="str">
            <v>PHRehiyon ng Administratibo ng Kordilyera</v>
          </cell>
        </row>
        <row r="4423">
          <cell r="B4423" t="str">
            <v>Abra</v>
          </cell>
          <cell r="C4423" t="str">
            <v>PHAbra</v>
          </cell>
        </row>
        <row r="4424">
          <cell r="B4424" t="str">
            <v>Abra</v>
          </cell>
          <cell r="C4424" t="str">
            <v>PHAbra</v>
          </cell>
        </row>
        <row r="4425">
          <cell r="B4425" t="str">
            <v>Apayao</v>
          </cell>
          <cell r="C4425" t="str">
            <v>PHApayao</v>
          </cell>
        </row>
        <row r="4426">
          <cell r="B4426" t="str">
            <v>Apayaw</v>
          </cell>
          <cell r="C4426" t="str">
            <v>PHApayaw</v>
          </cell>
        </row>
        <row r="4427">
          <cell r="B4427" t="str">
            <v>Benguet</v>
          </cell>
          <cell r="C4427" t="str">
            <v>PHBenguet</v>
          </cell>
        </row>
        <row r="4428">
          <cell r="B4428" t="str">
            <v>Benget</v>
          </cell>
          <cell r="C4428" t="str">
            <v>PHBenget</v>
          </cell>
        </row>
        <row r="4429">
          <cell r="B4429" t="str">
            <v>Ifugao</v>
          </cell>
          <cell r="C4429" t="str">
            <v>PHIfugao</v>
          </cell>
        </row>
        <row r="4430">
          <cell r="B4430" t="str">
            <v>Ipugaw</v>
          </cell>
          <cell r="C4430" t="str">
            <v>PHIpugaw</v>
          </cell>
        </row>
        <row r="4431">
          <cell r="B4431" t="str">
            <v>Kalinga</v>
          </cell>
          <cell r="C4431" t="str">
            <v>PHKalinga</v>
          </cell>
        </row>
        <row r="4432">
          <cell r="B4432" t="str">
            <v>Kalinga</v>
          </cell>
          <cell r="C4432" t="str">
            <v>PHKalinga</v>
          </cell>
        </row>
        <row r="4433">
          <cell r="B4433" t="str">
            <v>Mountain Province</v>
          </cell>
          <cell r="C4433" t="str">
            <v>PHMountain Province</v>
          </cell>
        </row>
        <row r="4434">
          <cell r="B4434" t="str">
            <v>Lalawigang Bulubundukin</v>
          </cell>
          <cell r="C4434" t="str">
            <v>PHLalawigang Bulubundukin</v>
          </cell>
        </row>
        <row r="4435">
          <cell r="B4435" t="str">
            <v>Calabarzon (Region IV-A)</v>
          </cell>
          <cell r="C4435" t="str">
            <v>PHCalabarzon (Region IV-A)</v>
          </cell>
        </row>
        <row r="4436">
          <cell r="B4436" t="str">
            <v>Rehiyon ng Calabarzon</v>
          </cell>
          <cell r="C4436" t="str">
            <v>PHRehiyon ng Calabarzon</v>
          </cell>
        </row>
        <row r="4437">
          <cell r="B4437" t="str">
            <v>Batangas</v>
          </cell>
          <cell r="C4437" t="str">
            <v>PHBatangas</v>
          </cell>
        </row>
        <row r="4438">
          <cell r="B4438" t="str">
            <v>Batangas</v>
          </cell>
          <cell r="C4438" t="str">
            <v>PHBatangas</v>
          </cell>
        </row>
        <row r="4439">
          <cell r="B4439" t="str">
            <v>Cavite</v>
          </cell>
          <cell r="C4439" t="str">
            <v>PHCavite</v>
          </cell>
        </row>
        <row r="4440">
          <cell r="B4440" t="str">
            <v>Kabite</v>
          </cell>
          <cell r="C4440" t="str">
            <v>PHKabite</v>
          </cell>
        </row>
        <row r="4441">
          <cell r="B4441" t="str">
            <v>Laguna</v>
          </cell>
          <cell r="C4441" t="str">
            <v>PHLaguna</v>
          </cell>
        </row>
        <row r="4442">
          <cell r="B4442" t="str">
            <v>Laguna</v>
          </cell>
          <cell r="C4442" t="str">
            <v>PHLaguna</v>
          </cell>
        </row>
        <row r="4443">
          <cell r="B4443" t="str">
            <v>Quezon</v>
          </cell>
          <cell r="C4443" t="str">
            <v>PHQuezon</v>
          </cell>
        </row>
        <row r="4444">
          <cell r="B4444" t="str">
            <v>Keson</v>
          </cell>
          <cell r="C4444" t="str">
            <v>PHKeson</v>
          </cell>
        </row>
        <row r="4445">
          <cell r="B4445" t="str">
            <v>Rizal</v>
          </cell>
          <cell r="C4445" t="str">
            <v>PHRizal</v>
          </cell>
        </row>
        <row r="4446">
          <cell r="B4446" t="str">
            <v>Risal</v>
          </cell>
          <cell r="C4446" t="str">
            <v>PHRisal</v>
          </cell>
        </row>
        <row r="4447">
          <cell r="B4447" t="str">
            <v>Mimaropa (Region IV-B)</v>
          </cell>
          <cell r="C4447" t="str">
            <v>PHMimaropa (Region IV-B)</v>
          </cell>
        </row>
        <row r="4448">
          <cell r="B4448" t="str">
            <v>Rehiyon ng Mimaropa</v>
          </cell>
          <cell r="C4448" t="str">
            <v>PHRehiyon ng Mimaropa</v>
          </cell>
        </row>
        <row r="4449">
          <cell r="B4449" t="str">
            <v>Marinduque</v>
          </cell>
          <cell r="C4449" t="str">
            <v>PHMarinduque</v>
          </cell>
        </row>
        <row r="4450">
          <cell r="B4450" t="str">
            <v>Marinduke</v>
          </cell>
          <cell r="C4450" t="str">
            <v>PHMarinduke</v>
          </cell>
        </row>
        <row r="4451">
          <cell r="B4451" t="str">
            <v>Mindoro Occidental</v>
          </cell>
          <cell r="C4451" t="str">
            <v>PHMindoro Occidental</v>
          </cell>
        </row>
        <row r="4452">
          <cell r="B4452" t="str">
            <v>Kanlurang Mindoro</v>
          </cell>
          <cell r="C4452" t="str">
            <v>PHKanlurang Mindoro</v>
          </cell>
        </row>
        <row r="4453">
          <cell r="B4453" t="str">
            <v>Mindoro Oriental</v>
          </cell>
          <cell r="C4453" t="str">
            <v>PHMindoro Oriental</v>
          </cell>
        </row>
        <row r="4454">
          <cell r="B4454" t="str">
            <v>Silangang Mindoro</v>
          </cell>
          <cell r="C4454" t="str">
            <v>PHSilangang Mindoro</v>
          </cell>
        </row>
        <row r="4455">
          <cell r="B4455" t="str">
            <v>Palawan</v>
          </cell>
          <cell r="C4455" t="str">
            <v>PHPalawan</v>
          </cell>
        </row>
        <row r="4456">
          <cell r="B4456" t="str">
            <v>Palawan</v>
          </cell>
          <cell r="C4456" t="str">
            <v>PHPalawan</v>
          </cell>
        </row>
        <row r="4457">
          <cell r="B4457" t="str">
            <v>Romblon</v>
          </cell>
          <cell r="C4457" t="str">
            <v>PHRomblon</v>
          </cell>
        </row>
        <row r="4458">
          <cell r="B4458" t="str">
            <v>Romblon</v>
          </cell>
          <cell r="C4458" t="str">
            <v>PHRomblon</v>
          </cell>
        </row>
        <row r="4459">
          <cell r="B4459" t="str">
            <v>Gilgit-Baltistan</v>
          </cell>
          <cell r="C4459" t="str">
            <v>PKGilgit-Baltistan</v>
          </cell>
        </row>
        <row r="4460">
          <cell r="B4460" t="str">
            <v>Gilgit-Baltistān</v>
          </cell>
          <cell r="C4460" t="str">
            <v>PKGilgit-Baltistān</v>
          </cell>
        </row>
        <row r="4461">
          <cell r="B4461" t="str">
            <v>Azad Jammu and Kashmir</v>
          </cell>
          <cell r="C4461" t="str">
            <v>PKAzad Jammu and Kashmir</v>
          </cell>
        </row>
        <row r="4462">
          <cell r="B4462" t="str">
            <v>Āzād Jammūñ o Kashmīr</v>
          </cell>
          <cell r="C4462" t="str">
            <v>PKĀzād Jammūñ o Kashmīr</v>
          </cell>
        </row>
        <row r="4463">
          <cell r="B4463" t="str">
            <v>Islamabad</v>
          </cell>
          <cell r="C4463" t="str">
            <v>PKIslamabad</v>
          </cell>
        </row>
        <row r="4464">
          <cell r="B4464" t="str">
            <v>Islāmābād</v>
          </cell>
          <cell r="C4464" t="str">
            <v>PKIslāmābād</v>
          </cell>
        </row>
        <row r="4465">
          <cell r="B4465" t="str">
            <v>Balochistan</v>
          </cell>
          <cell r="C4465" t="str">
            <v>PKBalochistan</v>
          </cell>
        </row>
        <row r="4466">
          <cell r="B4466" t="str">
            <v>Balōchistān</v>
          </cell>
          <cell r="C4466" t="str">
            <v>PKBalōchistān</v>
          </cell>
        </row>
        <row r="4467">
          <cell r="B4467" t="str">
            <v>Khyber Pakhtunkhwa</v>
          </cell>
          <cell r="C4467" t="str">
            <v>PKKhyber Pakhtunkhwa</v>
          </cell>
        </row>
        <row r="4468">
          <cell r="B4468" t="str">
            <v>Khaībar Pakhtūnkhwā</v>
          </cell>
          <cell r="C4468" t="str">
            <v>PKKhaībar Pakhtūnkhwā</v>
          </cell>
        </row>
        <row r="4469">
          <cell r="B4469" t="str">
            <v>Punjab</v>
          </cell>
          <cell r="C4469" t="str">
            <v>PKPunjab</v>
          </cell>
        </row>
        <row r="4470">
          <cell r="B4470" t="str">
            <v>Panjāb</v>
          </cell>
          <cell r="C4470" t="str">
            <v>PKPanjāb</v>
          </cell>
        </row>
        <row r="4471">
          <cell r="B4471" t="str">
            <v>Sindh</v>
          </cell>
          <cell r="C4471" t="str">
            <v>PKSindh</v>
          </cell>
        </row>
        <row r="4472">
          <cell r="B4472" t="str">
            <v>Sindh</v>
          </cell>
          <cell r="C4472" t="str">
            <v>PKSindh</v>
          </cell>
        </row>
        <row r="4473">
          <cell r="B4473" t="str">
            <v>Dolnośląskie</v>
          </cell>
          <cell r="C4473" t="str">
            <v>PLDolnośląskie</v>
          </cell>
        </row>
        <row r="4474">
          <cell r="B4474" t="str">
            <v>Kujawsko-pomorskie</v>
          </cell>
          <cell r="C4474" t="str">
            <v>PLKujawsko-pomorskie</v>
          </cell>
        </row>
        <row r="4475">
          <cell r="B4475" t="str">
            <v>Lubelskie</v>
          </cell>
          <cell r="C4475" t="str">
            <v>PLLubelskie</v>
          </cell>
        </row>
        <row r="4476">
          <cell r="B4476" t="str">
            <v>Lubuskie</v>
          </cell>
          <cell r="C4476" t="str">
            <v>PLLubuskie</v>
          </cell>
        </row>
        <row r="4477">
          <cell r="B4477" t="str">
            <v>Łódzkie</v>
          </cell>
          <cell r="C4477" t="str">
            <v>PLŁódzkie</v>
          </cell>
        </row>
        <row r="4478">
          <cell r="B4478" t="str">
            <v>Małopolskie</v>
          </cell>
          <cell r="C4478" t="str">
            <v>PLMałopolskie</v>
          </cell>
        </row>
        <row r="4479">
          <cell r="B4479" t="str">
            <v>Mazowieckie</v>
          </cell>
          <cell r="C4479" t="str">
            <v>PLMazowieckie</v>
          </cell>
        </row>
        <row r="4480">
          <cell r="B4480" t="str">
            <v>Opolskie</v>
          </cell>
          <cell r="C4480" t="str">
            <v>PLOpolskie</v>
          </cell>
        </row>
        <row r="4481">
          <cell r="B4481" t="str">
            <v>Podkarpackie</v>
          </cell>
          <cell r="C4481" t="str">
            <v>PLPodkarpackie</v>
          </cell>
        </row>
        <row r="4482">
          <cell r="B4482" t="str">
            <v>Podlaskie</v>
          </cell>
          <cell r="C4482" t="str">
            <v>PLPodlaskie</v>
          </cell>
        </row>
        <row r="4483">
          <cell r="B4483" t="str">
            <v>Pomorskie</v>
          </cell>
          <cell r="C4483" t="str">
            <v>PLPomorskie</v>
          </cell>
        </row>
        <row r="4484">
          <cell r="B4484" t="str">
            <v>Śląskie</v>
          </cell>
          <cell r="C4484" t="str">
            <v>PLŚląskie</v>
          </cell>
        </row>
        <row r="4485">
          <cell r="B4485" t="str">
            <v>Świętokrzyskie</v>
          </cell>
          <cell r="C4485" t="str">
            <v>PLŚwiętokrzyskie</v>
          </cell>
        </row>
        <row r="4486">
          <cell r="B4486" t="str">
            <v>Warmińsko-mazurskie</v>
          </cell>
          <cell r="C4486" t="str">
            <v>PLWarmińsko-mazurskie</v>
          </cell>
        </row>
        <row r="4487">
          <cell r="B4487" t="str">
            <v>Wielkopolskie</v>
          </cell>
          <cell r="C4487" t="str">
            <v>PLWielkopolskie</v>
          </cell>
        </row>
        <row r="4488">
          <cell r="B4488" t="str">
            <v>Zachodniopomorskie</v>
          </cell>
          <cell r="C4488" t="str">
            <v>PLZachodniopomorskie</v>
          </cell>
        </row>
        <row r="4489">
          <cell r="B4489" t="str">
            <v>Bayt Laḩm</v>
          </cell>
          <cell r="C4489" t="str">
            <v>PSBayt Laḩm</v>
          </cell>
        </row>
        <row r="4490">
          <cell r="B4490" t="str">
            <v>Bethlehem</v>
          </cell>
          <cell r="C4490" t="str">
            <v>PSBethlehem</v>
          </cell>
        </row>
        <row r="4491">
          <cell r="B4491" t="str">
            <v>Dayr al Balaḩ</v>
          </cell>
          <cell r="C4491" t="str">
            <v>PSDayr al Balaḩ</v>
          </cell>
        </row>
        <row r="4492">
          <cell r="B4492" t="str">
            <v>Deir El Balah</v>
          </cell>
          <cell r="C4492" t="str">
            <v>PSDeir El Balah</v>
          </cell>
        </row>
        <row r="4493">
          <cell r="B4493" t="str">
            <v>Ghazzah</v>
          </cell>
          <cell r="C4493" t="str">
            <v>PSGhazzah</v>
          </cell>
        </row>
        <row r="4494">
          <cell r="B4494" t="str">
            <v>Gaza</v>
          </cell>
          <cell r="C4494" t="str">
            <v>PSGaza</v>
          </cell>
        </row>
        <row r="4495">
          <cell r="B4495" t="str">
            <v>Al Khalīl</v>
          </cell>
          <cell r="C4495" t="str">
            <v>PSAl Khalīl</v>
          </cell>
        </row>
        <row r="4496">
          <cell r="B4496" t="str">
            <v>Hebron</v>
          </cell>
          <cell r="C4496" t="str">
            <v>PSHebron</v>
          </cell>
        </row>
        <row r="4497">
          <cell r="B4497" t="str">
            <v>Al Quds</v>
          </cell>
          <cell r="C4497" t="str">
            <v>PSAl Quds</v>
          </cell>
        </row>
        <row r="4498">
          <cell r="B4498" t="str">
            <v>Jerusalem</v>
          </cell>
          <cell r="C4498" t="str">
            <v>PSJerusalem</v>
          </cell>
        </row>
        <row r="4499">
          <cell r="B4499" t="str">
            <v>Janīn</v>
          </cell>
          <cell r="C4499" t="str">
            <v>PSJanīn</v>
          </cell>
        </row>
        <row r="4500">
          <cell r="B4500" t="str">
            <v>Jenin</v>
          </cell>
          <cell r="C4500" t="str">
            <v>PSJenin</v>
          </cell>
        </row>
        <row r="4501">
          <cell r="B4501" t="str">
            <v>Arīḩā wal Aghwār</v>
          </cell>
          <cell r="C4501" t="str">
            <v>PSArīḩā wal Aghwār</v>
          </cell>
        </row>
        <row r="4502">
          <cell r="B4502" t="str">
            <v>Jericho and Al Aghwar</v>
          </cell>
          <cell r="C4502" t="str">
            <v>PSJericho and Al Aghwar</v>
          </cell>
        </row>
        <row r="4503">
          <cell r="B4503" t="str">
            <v>Khān Yūnis</v>
          </cell>
          <cell r="C4503" t="str">
            <v>PSKhān Yūnis</v>
          </cell>
        </row>
        <row r="4504">
          <cell r="B4504" t="str">
            <v>Khan Yunis</v>
          </cell>
          <cell r="C4504" t="str">
            <v>PSKhan Yunis</v>
          </cell>
        </row>
        <row r="4505">
          <cell r="B4505" t="str">
            <v>Nāblus</v>
          </cell>
          <cell r="C4505" t="str">
            <v>PSNāblus</v>
          </cell>
        </row>
        <row r="4506">
          <cell r="B4506" t="str">
            <v>Nablus</v>
          </cell>
          <cell r="C4506" t="str">
            <v>PSNablus</v>
          </cell>
        </row>
        <row r="4507">
          <cell r="B4507" t="str">
            <v>Shamāl Ghazzah</v>
          </cell>
          <cell r="C4507" t="str">
            <v>PSShamāl Ghazzah</v>
          </cell>
        </row>
        <row r="4508">
          <cell r="B4508" t="str">
            <v>North Gaza</v>
          </cell>
          <cell r="C4508" t="str">
            <v>PSNorth Gaza</v>
          </cell>
        </row>
        <row r="4509">
          <cell r="B4509" t="str">
            <v>Qalqīlyah</v>
          </cell>
          <cell r="C4509" t="str">
            <v>PSQalqīlyah</v>
          </cell>
        </row>
        <row r="4510">
          <cell r="B4510" t="str">
            <v>Qalqilya</v>
          </cell>
          <cell r="C4510" t="str">
            <v>PSQalqilya</v>
          </cell>
        </row>
        <row r="4511">
          <cell r="B4511" t="str">
            <v>Rām Allāh wal Bīrah</v>
          </cell>
          <cell r="C4511" t="str">
            <v>PSRām Allāh wal Bīrah</v>
          </cell>
        </row>
        <row r="4512">
          <cell r="B4512" t="str">
            <v>Ramallah</v>
          </cell>
          <cell r="C4512" t="str">
            <v>PSRamallah</v>
          </cell>
        </row>
        <row r="4513">
          <cell r="B4513" t="str">
            <v>Rafaḩ</v>
          </cell>
          <cell r="C4513" t="str">
            <v>PSRafaḩ</v>
          </cell>
        </row>
        <row r="4514">
          <cell r="B4514" t="str">
            <v>Rafah</v>
          </cell>
          <cell r="C4514" t="str">
            <v>PSRafah</v>
          </cell>
        </row>
        <row r="4515">
          <cell r="B4515" t="str">
            <v>Salfīt</v>
          </cell>
          <cell r="C4515" t="str">
            <v>PSSalfīt</v>
          </cell>
        </row>
        <row r="4516">
          <cell r="B4516" t="str">
            <v>Salfit</v>
          </cell>
          <cell r="C4516" t="str">
            <v>PSSalfit</v>
          </cell>
        </row>
        <row r="4517">
          <cell r="B4517" t="str">
            <v>Ţūbās</v>
          </cell>
          <cell r="C4517" t="str">
            <v>PSŢūbās</v>
          </cell>
        </row>
        <row r="4518">
          <cell r="B4518" t="str">
            <v>Tubas</v>
          </cell>
          <cell r="C4518" t="str">
            <v>PSTubas</v>
          </cell>
        </row>
        <row r="4519">
          <cell r="B4519" t="str">
            <v>Ţūlkarm</v>
          </cell>
          <cell r="C4519" t="str">
            <v>PSŢūlkarm</v>
          </cell>
        </row>
        <row r="4520">
          <cell r="B4520" t="str">
            <v>Tulkarm</v>
          </cell>
          <cell r="C4520" t="str">
            <v>PSTulkarm</v>
          </cell>
        </row>
        <row r="4521">
          <cell r="B4521" t="str">
            <v>Região Autónoma dos Açores</v>
          </cell>
          <cell r="C4521" t="str">
            <v>PTRegião Autónoma dos Açores</v>
          </cell>
        </row>
        <row r="4522">
          <cell r="B4522" t="str">
            <v>Região Autónoma da Madeira</v>
          </cell>
          <cell r="C4522" t="str">
            <v>PTRegião Autónoma da Madeira</v>
          </cell>
        </row>
        <row r="4523">
          <cell r="B4523" t="str">
            <v>Aveiro</v>
          </cell>
          <cell r="C4523" t="str">
            <v>PTAveiro</v>
          </cell>
        </row>
        <row r="4524">
          <cell r="B4524" t="str">
            <v>Beja</v>
          </cell>
          <cell r="C4524" t="str">
            <v>PTBeja</v>
          </cell>
        </row>
        <row r="4525">
          <cell r="B4525" t="str">
            <v>Braga</v>
          </cell>
          <cell r="C4525" t="str">
            <v>PTBraga</v>
          </cell>
        </row>
        <row r="4526">
          <cell r="B4526" t="str">
            <v>Bragança</v>
          </cell>
          <cell r="C4526" t="str">
            <v>PTBragança</v>
          </cell>
        </row>
        <row r="4527">
          <cell r="B4527" t="str">
            <v>Castelo Branco</v>
          </cell>
          <cell r="C4527" t="str">
            <v>PTCastelo Branco</v>
          </cell>
        </row>
        <row r="4528">
          <cell r="B4528" t="str">
            <v>Coimbra</v>
          </cell>
          <cell r="C4528" t="str">
            <v>PTCoimbra</v>
          </cell>
        </row>
        <row r="4529">
          <cell r="B4529" t="str">
            <v>Évora</v>
          </cell>
          <cell r="C4529" t="str">
            <v>PTÉvora</v>
          </cell>
        </row>
        <row r="4530">
          <cell r="B4530" t="str">
            <v>Faro</v>
          </cell>
          <cell r="C4530" t="str">
            <v>PTFaro</v>
          </cell>
        </row>
        <row r="4531">
          <cell r="B4531" t="str">
            <v>Guarda</v>
          </cell>
          <cell r="C4531" t="str">
            <v>PTGuarda</v>
          </cell>
        </row>
        <row r="4532">
          <cell r="B4532" t="str">
            <v>Leiria</v>
          </cell>
          <cell r="C4532" t="str">
            <v>PTLeiria</v>
          </cell>
        </row>
        <row r="4533">
          <cell r="B4533" t="str">
            <v>Lisboa</v>
          </cell>
          <cell r="C4533" t="str">
            <v>PTLisboa</v>
          </cell>
        </row>
        <row r="4534">
          <cell r="B4534" t="str">
            <v>Portalegre</v>
          </cell>
          <cell r="C4534" t="str">
            <v>PTPortalegre</v>
          </cell>
        </row>
        <row r="4535">
          <cell r="B4535" t="str">
            <v>Porto</v>
          </cell>
          <cell r="C4535" t="str">
            <v>PTPorto</v>
          </cell>
        </row>
        <row r="4536">
          <cell r="B4536" t="str">
            <v>Santarém</v>
          </cell>
          <cell r="C4536" t="str">
            <v>PTSantarém</v>
          </cell>
        </row>
        <row r="4537">
          <cell r="B4537" t="str">
            <v>Setúbal</v>
          </cell>
          <cell r="C4537" t="str">
            <v>PTSetúbal</v>
          </cell>
        </row>
        <row r="4538">
          <cell r="B4538" t="str">
            <v>Viana do Castelo</v>
          </cell>
          <cell r="C4538" t="str">
            <v>PTViana do Castelo</v>
          </cell>
        </row>
        <row r="4539">
          <cell r="B4539" t="str">
            <v>Vila Real</v>
          </cell>
          <cell r="C4539" t="str">
            <v>PTVila Real</v>
          </cell>
        </row>
        <row r="4540">
          <cell r="B4540" t="str">
            <v>Viseu</v>
          </cell>
          <cell r="C4540" t="str">
            <v>PTViseu</v>
          </cell>
        </row>
        <row r="4541">
          <cell r="B4541" t="str">
            <v>Aimeliik</v>
          </cell>
          <cell r="C4541" t="str">
            <v>PWAimeliik</v>
          </cell>
        </row>
        <row r="4542">
          <cell r="B4542" t="str">
            <v>Aimeliik</v>
          </cell>
          <cell r="C4542" t="str">
            <v>PWAimeliik</v>
          </cell>
        </row>
        <row r="4543">
          <cell r="B4543" t="str">
            <v>Airai</v>
          </cell>
          <cell r="C4543" t="str">
            <v>PWAirai</v>
          </cell>
        </row>
        <row r="4544">
          <cell r="B4544" t="str">
            <v>Airai</v>
          </cell>
          <cell r="C4544" t="str">
            <v>PWAirai</v>
          </cell>
        </row>
        <row r="4545">
          <cell r="B4545" t="str">
            <v>Angaur</v>
          </cell>
          <cell r="C4545" t="str">
            <v>PWAngaur</v>
          </cell>
        </row>
        <row r="4546">
          <cell r="B4546" t="str">
            <v>Angaur</v>
          </cell>
          <cell r="C4546" t="str">
            <v>PWAngaur</v>
          </cell>
        </row>
        <row r="4547">
          <cell r="B4547" t="str">
            <v>Hatohobei</v>
          </cell>
          <cell r="C4547" t="str">
            <v>PWHatohobei</v>
          </cell>
        </row>
        <row r="4548">
          <cell r="B4548" t="str">
            <v>Hatohobei</v>
          </cell>
          <cell r="C4548" t="str">
            <v>PWHatohobei</v>
          </cell>
        </row>
        <row r="4549">
          <cell r="B4549" t="str">
            <v>Kayangel</v>
          </cell>
          <cell r="C4549" t="str">
            <v>PWKayangel</v>
          </cell>
        </row>
        <row r="4550">
          <cell r="B4550" t="str">
            <v>Kayangel</v>
          </cell>
          <cell r="C4550" t="str">
            <v>PWKayangel</v>
          </cell>
        </row>
        <row r="4551">
          <cell r="B4551" t="str">
            <v>Koror</v>
          </cell>
          <cell r="C4551" t="str">
            <v>PWKoror</v>
          </cell>
        </row>
        <row r="4552">
          <cell r="B4552" t="str">
            <v>Koror</v>
          </cell>
          <cell r="C4552" t="str">
            <v>PWKoror</v>
          </cell>
        </row>
        <row r="4553">
          <cell r="B4553" t="str">
            <v>Melekeok</v>
          </cell>
          <cell r="C4553" t="str">
            <v>PWMelekeok</v>
          </cell>
        </row>
        <row r="4554">
          <cell r="B4554" t="str">
            <v>Melekeok</v>
          </cell>
          <cell r="C4554" t="str">
            <v>PWMelekeok</v>
          </cell>
        </row>
        <row r="4555">
          <cell r="B4555" t="str">
            <v>Ngaraard</v>
          </cell>
          <cell r="C4555" t="str">
            <v>PWNgaraard</v>
          </cell>
        </row>
        <row r="4556">
          <cell r="B4556" t="str">
            <v>Ngaraard</v>
          </cell>
          <cell r="C4556" t="str">
            <v>PWNgaraard</v>
          </cell>
        </row>
        <row r="4557">
          <cell r="B4557" t="str">
            <v>Ngarchelong</v>
          </cell>
          <cell r="C4557" t="str">
            <v>PWNgarchelong</v>
          </cell>
        </row>
        <row r="4558">
          <cell r="B4558" t="str">
            <v>Ngarchelong</v>
          </cell>
          <cell r="C4558" t="str">
            <v>PWNgarchelong</v>
          </cell>
        </row>
        <row r="4559">
          <cell r="B4559" t="str">
            <v>Ngardmau</v>
          </cell>
          <cell r="C4559" t="str">
            <v>PWNgardmau</v>
          </cell>
        </row>
        <row r="4560">
          <cell r="B4560" t="str">
            <v>Ngardmau</v>
          </cell>
          <cell r="C4560" t="str">
            <v>PWNgardmau</v>
          </cell>
        </row>
        <row r="4561">
          <cell r="B4561" t="str">
            <v>Ngatpang</v>
          </cell>
          <cell r="C4561" t="str">
            <v>PWNgatpang</v>
          </cell>
        </row>
        <row r="4562">
          <cell r="B4562" t="str">
            <v>Ngatpang</v>
          </cell>
          <cell r="C4562" t="str">
            <v>PWNgatpang</v>
          </cell>
        </row>
        <row r="4563">
          <cell r="B4563" t="str">
            <v>Ngchesar</v>
          </cell>
          <cell r="C4563" t="str">
            <v>PWNgchesar</v>
          </cell>
        </row>
        <row r="4564">
          <cell r="B4564" t="str">
            <v>Ngchesar</v>
          </cell>
          <cell r="C4564" t="str">
            <v>PWNgchesar</v>
          </cell>
        </row>
        <row r="4565">
          <cell r="B4565" t="str">
            <v>Ngeremlengui</v>
          </cell>
          <cell r="C4565" t="str">
            <v>PWNgeremlengui</v>
          </cell>
        </row>
        <row r="4566">
          <cell r="B4566" t="str">
            <v>Ngeremlengui</v>
          </cell>
          <cell r="C4566" t="str">
            <v>PWNgeremlengui</v>
          </cell>
        </row>
        <row r="4567">
          <cell r="B4567" t="str">
            <v>Ngiwal</v>
          </cell>
          <cell r="C4567" t="str">
            <v>PWNgiwal</v>
          </cell>
        </row>
        <row r="4568">
          <cell r="B4568" t="str">
            <v>Ngiwal</v>
          </cell>
          <cell r="C4568" t="str">
            <v>PWNgiwal</v>
          </cell>
        </row>
        <row r="4569">
          <cell r="B4569" t="str">
            <v>Peleliu</v>
          </cell>
          <cell r="C4569" t="str">
            <v>PWPeleliu</v>
          </cell>
        </row>
        <row r="4570">
          <cell r="B4570" t="str">
            <v>Peleliu</v>
          </cell>
          <cell r="C4570" t="str">
            <v>PWPeleliu</v>
          </cell>
        </row>
        <row r="4571">
          <cell r="B4571" t="str">
            <v>Sonsorol</v>
          </cell>
          <cell r="C4571" t="str">
            <v>PWSonsorol</v>
          </cell>
        </row>
        <row r="4572">
          <cell r="B4572" t="str">
            <v>Sonsorol</v>
          </cell>
          <cell r="C4572" t="str">
            <v>PWSonsorol</v>
          </cell>
        </row>
        <row r="4573">
          <cell r="B4573" t="str">
            <v>Concepción</v>
          </cell>
          <cell r="C4573" t="str">
            <v>PYConcepción</v>
          </cell>
        </row>
        <row r="4574">
          <cell r="B4574" t="str">
            <v>Alto Paraná</v>
          </cell>
          <cell r="C4574" t="str">
            <v>PYAlto Paraná</v>
          </cell>
        </row>
        <row r="4575">
          <cell r="B4575" t="str">
            <v>Central</v>
          </cell>
          <cell r="C4575" t="str">
            <v>PYCentral</v>
          </cell>
        </row>
        <row r="4576">
          <cell r="B4576" t="str">
            <v>Ñeembucú</v>
          </cell>
          <cell r="C4576" t="str">
            <v>PYÑeembucú</v>
          </cell>
        </row>
        <row r="4577">
          <cell r="B4577" t="str">
            <v>Amambay</v>
          </cell>
          <cell r="C4577" t="str">
            <v>PYAmambay</v>
          </cell>
        </row>
        <row r="4578">
          <cell r="B4578" t="str">
            <v>Canindeyú</v>
          </cell>
          <cell r="C4578" t="str">
            <v>PYCanindeyú</v>
          </cell>
        </row>
        <row r="4579">
          <cell r="B4579" t="str">
            <v>Presidente Hayes</v>
          </cell>
          <cell r="C4579" t="str">
            <v>PYPresidente Hayes</v>
          </cell>
        </row>
        <row r="4580">
          <cell r="B4580" t="str">
            <v>Alto Paraguay</v>
          </cell>
          <cell r="C4580" t="str">
            <v>PYAlto Paraguay</v>
          </cell>
        </row>
        <row r="4581">
          <cell r="B4581" t="str">
            <v>Boquerón</v>
          </cell>
          <cell r="C4581" t="str">
            <v>PYBoquerón</v>
          </cell>
        </row>
        <row r="4582">
          <cell r="B4582" t="str">
            <v>San Pedro</v>
          </cell>
          <cell r="C4582" t="str">
            <v>PYSan Pedro</v>
          </cell>
        </row>
        <row r="4583">
          <cell r="B4583" t="str">
            <v>Cordillera</v>
          </cell>
          <cell r="C4583" t="str">
            <v>PYCordillera</v>
          </cell>
        </row>
        <row r="4584">
          <cell r="B4584" t="str">
            <v>Guairá</v>
          </cell>
          <cell r="C4584" t="str">
            <v>PYGuairá</v>
          </cell>
        </row>
        <row r="4585">
          <cell r="B4585" t="str">
            <v>Caaguazú</v>
          </cell>
          <cell r="C4585" t="str">
            <v>PYCaaguazú</v>
          </cell>
        </row>
        <row r="4586">
          <cell r="B4586" t="str">
            <v>Caazapá</v>
          </cell>
          <cell r="C4586" t="str">
            <v>PYCaazapá</v>
          </cell>
        </row>
        <row r="4587">
          <cell r="B4587" t="str">
            <v>Itapúa</v>
          </cell>
          <cell r="C4587" t="str">
            <v>PYItapúa</v>
          </cell>
        </row>
        <row r="4588">
          <cell r="B4588" t="str">
            <v>Misiones</v>
          </cell>
          <cell r="C4588" t="str">
            <v>PYMisiones</v>
          </cell>
        </row>
        <row r="4589">
          <cell r="B4589" t="str">
            <v>Paraguarí</v>
          </cell>
          <cell r="C4589" t="str">
            <v>PYParaguarí</v>
          </cell>
        </row>
        <row r="4590">
          <cell r="B4590" t="str">
            <v>Asunción</v>
          </cell>
          <cell r="C4590" t="str">
            <v>PYAsunción</v>
          </cell>
        </row>
        <row r="4591">
          <cell r="B4591" t="str">
            <v>Ad Dawḩah</v>
          </cell>
          <cell r="C4591" t="str">
            <v>QAAd Dawḩah</v>
          </cell>
        </row>
        <row r="4592">
          <cell r="B4592" t="str">
            <v>Al Khawr wa adh Dhakhīrah</v>
          </cell>
          <cell r="C4592" t="str">
            <v>QAAl Khawr wa adh Dhakhīrah</v>
          </cell>
        </row>
        <row r="4593">
          <cell r="B4593" t="str">
            <v>Ash Shamāl</v>
          </cell>
          <cell r="C4593" t="str">
            <v>QAAsh Shamāl</v>
          </cell>
        </row>
        <row r="4594">
          <cell r="B4594" t="str">
            <v>Ar Rayyān</v>
          </cell>
          <cell r="C4594" t="str">
            <v>QAAr Rayyān</v>
          </cell>
        </row>
        <row r="4595">
          <cell r="B4595" t="str">
            <v>Ash Shīḩānīyah</v>
          </cell>
          <cell r="C4595" t="str">
            <v>QAAsh Shīḩānīyah</v>
          </cell>
        </row>
        <row r="4596">
          <cell r="B4596" t="str">
            <v>Umm Şalāl</v>
          </cell>
          <cell r="C4596" t="str">
            <v>QAUmm Şalāl</v>
          </cell>
        </row>
        <row r="4597">
          <cell r="B4597" t="str">
            <v>Al Wakrah</v>
          </cell>
          <cell r="C4597" t="str">
            <v>QAAl Wakrah</v>
          </cell>
        </row>
        <row r="4598">
          <cell r="B4598" t="str">
            <v>Az̧ Z̧a‘āyin</v>
          </cell>
          <cell r="C4598" t="str">
            <v>QAAz̧ Z̧a‘āyin</v>
          </cell>
        </row>
        <row r="4599">
          <cell r="B4599" t="str">
            <v>Alba</v>
          </cell>
          <cell r="C4599" t="str">
            <v>ROAlba</v>
          </cell>
        </row>
        <row r="4600">
          <cell r="B4600" t="str">
            <v>Argeș</v>
          </cell>
          <cell r="C4600" t="str">
            <v>ROArgeș</v>
          </cell>
        </row>
        <row r="4601">
          <cell r="B4601" t="str">
            <v>Arad</v>
          </cell>
          <cell r="C4601" t="str">
            <v>ROArad</v>
          </cell>
        </row>
        <row r="4602">
          <cell r="B4602" t="str">
            <v>Bacău</v>
          </cell>
          <cell r="C4602" t="str">
            <v>ROBacău</v>
          </cell>
        </row>
        <row r="4603">
          <cell r="B4603" t="str">
            <v>Bihor</v>
          </cell>
          <cell r="C4603" t="str">
            <v>ROBihor</v>
          </cell>
        </row>
        <row r="4604">
          <cell r="B4604" t="str">
            <v>Bistrița-Năsăud</v>
          </cell>
          <cell r="C4604" t="str">
            <v>ROBistrița-Năsăud</v>
          </cell>
        </row>
        <row r="4605">
          <cell r="B4605" t="str">
            <v>Brăila</v>
          </cell>
          <cell r="C4605" t="str">
            <v>ROBrăila</v>
          </cell>
        </row>
        <row r="4606">
          <cell r="B4606" t="str">
            <v>Botoșani</v>
          </cell>
          <cell r="C4606" t="str">
            <v>ROBotoșani</v>
          </cell>
        </row>
        <row r="4607">
          <cell r="B4607" t="str">
            <v>Brașov</v>
          </cell>
          <cell r="C4607" t="str">
            <v>ROBrașov</v>
          </cell>
        </row>
        <row r="4608">
          <cell r="B4608" t="str">
            <v>Buzău</v>
          </cell>
          <cell r="C4608" t="str">
            <v>ROBuzău</v>
          </cell>
        </row>
        <row r="4609">
          <cell r="B4609" t="str">
            <v>Cluj</v>
          </cell>
          <cell r="C4609" t="str">
            <v>ROCluj</v>
          </cell>
        </row>
        <row r="4610">
          <cell r="B4610" t="str">
            <v>Călărași</v>
          </cell>
          <cell r="C4610" t="str">
            <v>ROCălărași</v>
          </cell>
        </row>
        <row r="4611">
          <cell r="B4611" t="str">
            <v>Caraș-Severin</v>
          </cell>
          <cell r="C4611" t="str">
            <v>ROCaraș-Severin</v>
          </cell>
        </row>
        <row r="4612">
          <cell r="B4612" t="str">
            <v>Constanța</v>
          </cell>
          <cell r="C4612" t="str">
            <v>ROConstanța</v>
          </cell>
        </row>
        <row r="4613">
          <cell r="B4613" t="str">
            <v>Covasna</v>
          </cell>
          <cell r="C4613" t="str">
            <v>ROCovasna</v>
          </cell>
        </row>
        <row r="4614">
          <cell r="B4614" t="str">
            <v>Dâmbovița</v>
          </cell>
          <cell r="C4614" t="str">
            <v>RODâmbovița</v>
          </cell>
        </row>
        <row r="4615">
          <cell r="B4615" t="str">
            <v>Dolj</v>
          </cell>
          <cell r="C4615" t="str">
            <v>RODolj</v>
          </cell>
        </row>
        <row r="4616">
          <cell r="B4616" t="str">
            <v>Gorj</v>
          </cell>
          <cell r="C4616" t="str">
            <v>ROGorj</v>
          </cell>
        </row>
        <row r="4617">
          <cell r="B4617" t="str">
            <v>Galați</v>
          </cell>
          <cell r="C4617" t="str">
            <v>ROGalați</v>
          </cell>
        </row>
        <row r="4618">
          <cell r="B4618" t="str">
            <v>Giurgiu</v>
          </cell>
          <cell r="C4618" t="str">
            <v>ROGiurgiu</v>
          </cell>
        </row>
        <row r="4619">
          <cell r="B4619" t="str">
            <v>Hunedoara</v>
          </cell>
          <cell r="C4619" t="str">
            <v>ROHunedoara</v>
          </cell>
        </row>
        <row r="4620">
          <cell r="B4620" t="str">
            <v>Harghita</v>
          </cell>
          <cell r="C4620" t="str">
            <v>ROHarghita</v>
          </cell>
        </row>
        <row r="4621">
          <cell r="B4621" t="str">
            <v>Ilfov</v>
          </cell>
          <cell r="C4621" t="str">
            <v>ROIlfov</v>
          </cell>
        </row>
        <row r="4622">
          <cell r="B4622" t="str">
            <v>Ialomița</v>
          </cell>
          <cell r="C4622" t="str">
            <v>ROIalomița</v>
          </cell>
        </row>
        <row r="4623">
          <cell r="B4623" t="str">
            <v>Iași</v>
          </cell>
          <cell r="C4623" t="str">
            <v>ROIași</v>
          </cell>
        </row>
        <row r="4624">
          <cell r="B4624" t="str">
            <v>Mehedinți</v>
          </cell>
          <cell r="C4624" t="str">
            <v>ROMehedinți</v>
          </cell>
        </row>
        <row r="4625">
          <cell r="B4625" t="str">
            <v>Maramureș</v>
          </cell>
          <cell r="C4625" t="str">
            <v>ROMaramureș</v>
          </cell>
        </row>
        <row r="4626">
          <cell r="B4626" t="str">
            <v>Mureș</v>
          </cell>
          <cell r="C4626" t="str">
            <v>ROMureș</v>
          </cell>
        </row>
        <row r="4627">
          <cell r="B4627" t="str">
            <v>Neamț</v>
          </cell>
          <cell r="C4627" t="str">
            <v>RONeamț</v>
          </cell>
        </row>
        <row r="4628">
          <cell r="B4628" t="str">
            <v>Olt</v>
          </cell>
          <cell r="C4628" t="str">
            <v>ROOlt</v>
          </cell>
        </row>
        <row r="4629">
          <cell r="B4629" t="str">
            <v>Prahova</v>
          </cell>
          <cell r="C4629" t="str">
            <v>ROPrahova</v>
          </cell>
        </row>
        <row r="4630">
          <cell r="B4630" t="str">
            <v>Sibiu</v>
          </cell>
          <cell r="C4630" t="str">
            <v>ROSibiu</v>
          </cell>
        </row>
        <row r="4631">
          <cell r="B4631" t="str">
            <v>Sălaj</v>
          </cell>
          <cell r="C4631" t="str">
            <v>ROSălaj</v>
          </cell>
        </row>
        <row r="4632">
          <cell r="B4632" t="str">
            <v>Satu Mare</v>
          </cell>
          <cell r="C4632" t="str">
            <v>ROSatu Mare</v>
          </cell>
        </row>
        <row r="4633">
          <cell r="B4633" t="str">
            <v>Suceava</v>
          </cell>
          <cell r="C4633" t="str">
            <v>ROSuceava</v>
          </cell>
        </row>
        <row r="4634">
          <cell r="B4634" t="str">
            <v>Tulcea</v>
          </cell>
          <cell r="C4634" t="str">
            <v>ROTulcea</v>
          </cell>
        </row>
        <row r="4635">
          <cell r="B4635" t="str">
            <v>Timiș</v>
          </cell>
          <cell r="C4635" t="str">
            <v>ROTimiș</v>
          </cell>
        </row>
        <row r="4636">
          <cell r="B4636" t="str">
            <v>Teleorman</v>
          </cell>
          <cell r="C4636" t="str">
            <v>ROTeleorman</v>
          </cell>
        </row>
        <row r="4637">
          <cell r="B4637" t="str">
            <v>Vâlcea</v>
          </cell>
          <cell r="C4637" t="str">
            <v>ROVâlcea</v>
          </cell>
        </row>
        <row r="4638">
          <cell r="B4638" t="str">
            <v>Vrancea</v>
          </cell>
          <cell r="C4638" t="str">
            <v>ROVrancea</v>
          </cell>
        </row>
        <row r="4639">
          <cell r="B4639" t="str">
            <v>Vaslui</v>
          </cell>
          <cell r="C4639" t="str">
            <v>ROVaslui</v>
          </cell>
        </row>
        <row r="4640">
          <cell r="B4640" t="str">
            <v>București</v>
          </cell>
          <cell r="C4640" t="str">
            <v>ROBucurești</v>
          </cell>
        </row>
        <row r="4641">
          <cell r="B4641" t="str">
            <v>Kosovo-Metohija</v>
          </cell>
          <cell r="C4641" t="str">
            <v>RSKosovo-Metohija</v>
          </cell>
        </row>
        <row r="4642">
          <cell r="B4642" t="str">
            <v>Kosovski okrug</v>
          </cell>
          <cell r="C4642" t="str">
            <v>RSKosovski okrug</v>
          </cell>
        </row>
        <row r="4643">
          <cell r="B4643" t="str">
            <v>Pećki okrug</v>
          </cell>
          <cell r="C4643" t="str">
            <v>RSPećki okrug</v>
          </cell>
        </row>
        <row r="4644">
          <cell r="B4644" t="str">
            <v>Prizrenski okrug</v>
          </cell>
          <cell r="C4644" t="str">
            <v>RSPrizrenski okrug</v>
          </cell>
        </row>
        <row r="4645">
          <cell r="B4645" t="str">
            <v>Kosovsko-Mitrovački okrug</v>
          </cell>
          <cell r="C4645" t="str">
            <v>RSKosovsko-Mitrovački okrug</v>
          </cell>
        </row>
        <row r="4646">
          <cell r="B4646" t="str">
            <v>Kosovsko-Pomoravski okrug</v>
          </cell>
          <cell r="C4646" t="str">
            <v>RSKosovsko-Pomoravski okrug</v>
          </cell>
        </row>
        <row r="4647">
          <cell r="B4647" t="str">
            <v>Vojvodina</v>
          </cell>
          <cell r="C4647" t="str">
            <v>RSVojvodina</v>
          </cell>
        </row>
        <row r="4648">
          <cell r="B4648" t="str">
            <v>Severnobački okrug</v>
          </cell>
          <cell r="C4648" t="str">
            <v>RSSevernobački okrug</v>
          </cell>
        </row>
        <row r="4649">
          <cell r="B4649" t="str">
            <v>Srednjebanatski okrug</v>
          </cell>
          <cell r="C4649" t="str">
            <v>RSSrednjebanatski okrug</v>
          </cell>
        </row>
        <row r="4650">
          <cell r="B4650" t="str">
            <v>Severnobanatski okrug</v>
          </cell>
          <cell r="C4650" t="str">
            <v>RSSevernobanatski okrug</v>
          </cell>
        </row>
        <row r="4651">
          <cell r="B4651" t="str">
            <v>Južnobanatski okrug</v>
          </cell>
          <cell r="C4651" t="str">
            <v>RSJužnobanatski okrug</v>
          </cell>
        </row>
        <row r="4652">
          <cell r="B4652" t="str">
            <v>Zapadnobački okrug</v>
          </cell>
          <cell r="C4652" t="str">
            <v>RSZapadnobački okrug</v>
          </cell>
        </row>
        <row r="4653">
          <cell r="B4653" t="str">
            <v>Južnobački okrug</v>
          </cell>
          <cell r="C4653" t="str">
            <v>RSJužnobački okrug</v>
          </cell>
        </row>
        <row r="4654">
          <cell r="B4654" t="str">
            <v>Sremski okrug</v>
          </cell>
          <cell r="C4654" t="str">
            <v>RSSremski okrug</v>
          </cell>
        </row>
        <row r="4655">
          <cell r="B4655" t="str">
            <v>Beograd</v>
          </cell>
          <cell r="C4655" t="str">
            <v>RSBeograd</v>
          </cell>
        </row>
        <row r="4656">
          <cell r="B4656" t="str">
            <v>Mačvanski okrug</v>
          </cell>
          <cell r="C4656" t="str">
            <v>RSMačvanski okrug</v>
          </cell>
        </row>
        <row r="4657">
          <cell r="B4657" t="str">
            <v>Kolubarski okrug</v>
          </cell>
          <cell r="C4657" t="str">
            <v>RSKolubarski okrug</v>
          </cell>
        </row>
        <row r="4658">
          <cell r="B4658" t="str">
            <v>Podunavski okrug</v>
          </cell>
          <cell r="C4658" t="str">
            <v>RSPodunavski okrug</v>
          </cell>
        </row>
        <row r="4659">
          <cell r="B4659" t="str">
            <v>Braničevski okrug</v>
          </cell>
          <cell r="C4659" t="str">
            <v>RSBraničevski okrug</v>
          </cell>
        </row>
        <row r="4660">
          <cell r="B4660" t="str">
            <v>Šumadijski okrug</v>
          </cell>
          <cell r="C4660" t="str">
            <v>RSŠumadijski okrug</v>
          </cell>
        </row>
        <row r="4661">
          <cell r="B4661" t="str">
            <v>Pomoravski okrug</v>
          </cell>
          <cell r="C4661" t="str">
            <v>RSPomoravski okrug</v>
          </cell>
        </row>
        <row r="4662">
          <cell r="B4662" t="str">
            <v>Borski okrug</v>
          </cell>
          <cell r="C4662" t="str">
            <v>RSBorski okrug</v>
          </cell>
        </row>
        <row r="4663">
          <cell r="B4663" t="str">
            <v>Zaječarski okrug</v>
          </cell>
          <cell r="C4663" t="str">
            <v>RSZaječarski okrug</v>
          </cell>
        </row>
        <row r="4664">
          <cell r="B4664" t="str">
            <v>Zlatiborski okrug</v>
          </cell>
          <cell r="C4664" t="str">
            <v>RSZlatiborski okrug</v>
          </cell>
        </row>
        <row r="4665">
          <cell r="B4665" t="str">
            <v>Moravički okrug</v>
          </cell>
          <cell r="C4665" t="str">
            <v>RSMoravički okrug</v>
          </cell>
        </row>
        <row r="4666">
          <cell r="B4666" t="str">
            <v>Raški okrug</v>
          </cell>
          <cell r="C4666" t="str">
            <v>RSRaški okrug</v>
          </cell>
        </row>
        <row r="4667">
          <cell r="B4667" t="str">
            <v>Rasinski okrug</v>
          </cell>
          <cell r="C4667" t="str">
            <v>RSRasinski okrug</v>
          </cell>
        </row>
        <row r="4668">
          <cell r="B4668" t="str">
            <v>Nišavski okrug</v>
          </cell>
          <cell r="C4668" t="str">
            <v>RSNišavski okrug</v>
          </cell>
        </row>
        <row r="4669">
          <cell r="B4669" t="str">
            <v>Toplički okrug</v>
          </cell>
          <cell r="C4669" t="str">
            <v>RSToplički okrug</v>
          </cell>
        </row>
        <row r="4670">
          <cell r="B4670" t="str">
            <v>Pirotski okrug</v>
          </cell>
          <cell r="C4670" t="str">
            <v>RSPirotski okrug</v>
          </cell>
        </row>
        <row r="4671">
          <cell r="B4671" t="str">
            <v>Jablanički okrug</v>
          </cell>
          <cell r="C4671" t="str">
            <v>RSJablanički okrug</v>
          </cell>
        </row>
        <row r="4672">
          <cell r="B4672" t="str">
            <v>Pčinjski okrug</v>
          </cell>
          <cell r="C4672" t="str">
            <v>RSPčinjski okrug</v>
          </cell>
        </row>
        <row r="4673">
          <cell r="B4673" t="str">
            <v>Amurskaya oblast'</v>
          </cell>
          <cell r="C4673" t="str">
            <v>RUAmurskaya oblast'</v>
          </cell>
        </row>
        <row r="4674">
          <cell r="B4674" t="str">
            <v>Amurskaja oblast'</v>
          </cell>
          <cell r="C4674" t="str">
            <v>RUAmurskaja oblast'</v>
          </cell>
        </row>
        <row r="4675">
          <cell r="B4675" t="str">
            <v>Arkhangel'skaya oblast'</v>
          </cell>
          <cell r="C4675" t="str">
            <v>RUArkhangel'skaya oblast'</v>
          </cell>
        </row>
        <row r="4676">
          <cell r="B4676" t="str">
            <v>Arhangel'skaja oblast'</v>
          </cell>
          <cell r="C4676" t="str">
            <v>RUArhangel'skaja oblast'</v>
          </cell>
        </row>
        <row r="4677">
          <cell r="B4677" t="str">
            <v>Astrakhanskaya oblast'</v>
          </cell>
          <cell r="C4677" t="str">
            <v>RUAstrakhanskaya oblast'</v>
          </cell>
        </row>
        <row r="4678">
          <cell r="B4678" t="str">
            <v>Astrahanskaja oblast'</v>
          </cell>
          <cell r="C4678" t="str">
            <v>RUAstrahanskaja oblast'</v>
          </cell>
        </row>
        <row r="4679">
          <cell r="B4679" t="str">
            <v>Belgorodskaya oblast'</v>
          </cell>
          <cell r="C4679" t="str">
            <v>RUBelgorodskaya oblast'</v>
          </cell>
        </row>
        <row r="4680">
          <cell r="B4680" t="str">
            <v>Belgorodskaja oblast'</v>
          </cell>
          <cell r="C4680" t="str">
            <v>RUBelgorodskaja oblast'</v>
          </cell>
        </row>
        <row r="4681">
          <cell r="B4681" t="str">
            <v>Bryanskaya oblast'</v>
          </cell>
          <cell r="C4681" t="str">
            <v>RUBryanskaya oblast'</v>
          </cell>
        </row>
        <row r="4682">
          <cell r="B4682" t="str">
            <v>Brjanskaja oblast'</v>
          </cell>
          <cell r="C4682" t="str">
            <v>RUBrjanskaja oblast'</v>
          </cell>
        </row>
        <row r="4683">
          <cell r="B4683" t="str">
            <v>Čeljabinskaja oblast'</v>
          </cell>
          <cell r="C4683" t="str">
            <v>RUČeljabinskaja oblast'</v>
          </cell>
        </row>
        <row r="4684">
          <cell r="B4684" t="str">
            <v>Chelyabinskaya oblast'</v>
          </cell>
          <cell r="C4684" t="str">
            <v>RUChelyabinskaya oblast'</v>
          </cell>
        </row>
        <row r="4685">
          <cell r="B4685" t="str">
            <v>Irkutskaya oblast'</v>
          </cell>
          <cell r="C4685" t="str">
            <v>RUIrkutskaya oblast'</v>
          </cell>
        </row>
        <row r="4686">
          <cell r="B4686" t="str">
            <v>Irkutskaja oblast'</v>
          </cell>
          <cell r="C4686" t="str">
            <v>RUIrkutskaja oblast'</v>
          </cell>
        </row>
        <row r="4687">
          <cell r="B4687" t="str">
            <v>Ivanovskaya oblast'</v>
          </cell>
          <cell r="C4687" t="str">
            <v>RUIvanovskaya oblast'</v>
          </cell>
        </row>
        <row r="4688">
          <cell r="B4688" t="str">
            <v>Ivanovskaja oblast'</v>
          </cell>
          <cell r="C4688" t="str">
            <v>RUIvanovskaja oblast'</v>
          </cell>
        </row>
        <row r="4689">
          <cell r="B4689" t="str">
            <v>Kemerovskaya oblast'</v>
          </cell>
          <cell r="C4689" t="str">
            <v>RUKemerovskaya oblast'</v>
          </cell>
        </row>
        <row r="4690">
          <cell r="B4690" t="str">
            <v>Kemerovskaja oblast'</v>
          </cell>
          <cell r="C4690" t="str">
            <v>RUKemerovskaja oblast'</v>
          </cell>
        </row>
        <row r="4691">
          <cell r="B4691" t="str">
            <v>Kaliningradskaya oblast'</v>
          </cell>
          <cell r="C4691" t="str">
            <v>RUKaliningradskaya oblast'</v>
          </cell>
        </row>
        <row r="4692">
          <cell r="B4692" t="str">
            <v>Kaliningradskaja oblast'</v>
          </cell>
          <cell r="C4692" t="str">
            <v>RUKaliningradskaja oblast'</v>
          </cell>
        </row>
        <row r="4693">
          <cell r="B4693" t="str">
            <v>Kurganskaja oblast'</v>
          </cell>
          <cell r="C4693" t="str">
            <v>RUKurganskaja oblast'</v>
          </cell>
        </row>
        <row r="4694">
          <cell r="B4694" t="str">
            <v>Kurganskaya oblast'</v>
          </cell>
          <cell r="C4694" t="str">
            <v>RUKurganskaya oblast'</v>
          </cell>
        </row>
        <row r="4695">
          <cell r="B4695" t="str">
            <v>Kirovskaja oblast'</v>
          </cell>
          <cell r="C4695" t="str">
            <v>RUKirovskaja oblast'</v>
          </cell>
        </row>
        <row r="4696">
          <cell r="B4696" t="str">
            <v>Kirovskaya oblast'</v>
          </cell>
          <cell r="C4696" t="str">
            <v>RUKirovskaya oblast'</v>
          </cell>
        </row>
        <row r="4697">
          <cell r="B4697" t="str">
            <v>Kalužskaja oblast'</v>
          </cell>
          <cell r="C4697" t="str">
            <v>RUKalužskaja oblast'</v>
          </cell>
        </row>
        <row r="4698">
          <cell r="B4698" t="str">
            <v>Kaluzhskaya oblast'</v>
          </cell>
          <cell r="C4698" t="str">
            <v>RUKaluzhskaya oblast'</v>
          </cell>
        </row>
        <row r="4699">
          <cell r="B4699" t="str">
            <v>Kostromskaya oblast'</v>
          </cell>
          <cell r="C4699" t="str">
            <v>RUKostromskaya oblast'</v>
          </cell>
        </row>
        <row r="4700">
          <cell r="B4700" t="str">
            <v>Kostromskaja oblast'</v>
          </cell>
          <cell r="C4700" t="str">
            <v>RUKostromskaja oblast'</v>
          </cell>
        </row>
        <row r="4701">
          <cell r="B4701" t="str">
            <v>Kurskaja oblast'</v>
          </cell>
          <cell r="C4701" t="str">
            <v>RUKurskaja oblast'</v>
          </cell>
        </row>
        <row r="4702">
          <cell r="B4702" t="str">
            <v>Kurskaya oblast'</v>
          </cell>
          <cell r="C4702" t="str">
            <v>RUKurskaya oblast'</v>
          </cell>
        </row>
        <row r="4703">
          <cell r="B4703" t="str">
            <v>Leningradskaja oblast'</v>
          </cell>
          <cell r="C4703" t="str">
            <v>RULeningradskaja oblast'</v>
          </cell>
        </row>
        <row r="4704">
          <cell r="B4704" t="str">
            <v>Leningradskaya oblast'</v>
          </cell>
          <cell r="C4704" t="str">
            <v>RULeningradskaya oblast'</v>
          </cell>
        </row>
        <row r="4705">
          <cell r="B4705" t="str">
            <v>Lipeckaja oblast'</v>
          </cell>
          <cell r="C4705" t="str">
            <v>RULipeckaja oblast'</v>
          </cell>
        </row>
        <row r="4706">
          <cell r="B4706" t="str">
            <v>Lipetskaya oblast'</v>
          </cell>
          <cell r="C4706" t="str">
            <v>RULipetskaya oblast'</v>
          </cell>
        </row>
        <row r="4707">
          <cell r="B4707" t="str">
            <v>Magadanskaya oblast'</v>
          </cell>
          <cell r="C4707" t="str">
            <v>RUMagadanskaya oblast'</v>
          </cell>
        </row>
        <row r="4708">
          <cell r="B4708" t="str">
            <v>Magadanskaja oblast'</v>
          </cell>
          <cell r="C4708" t="str">
            <v>RUMagadanskaja oblast'</v>
          </cell>
        </row>
        <row r="4709">
          <cell r="B4709" t="str">
            <v>Moskovskaya oblast'</v>
          </cell>
          <cell r="C4709" t="str">
            <v>RUMoskovskaya oblast'</v>
          </cell>
        </row>
        <row r="4710">
          <cell r="B4710" t="str">
            <v>Moskovskaja oblast'</v>
          </cell>
          <cell r="C4710" t="str">
            <v>RUMoskovskaja oblast'</v>
          </cell>
        </row>
        <row r="4711">
          <cell r="B4711" t="str">
            <v>Murmanskaya oblast'</v>
          </cell>
          <cell r="C4711" t="str">
            <v>RUMurmanskaya oblast'</v>
          </cell>
        </row>
        <row r="4712">
          <cell r="B4712" t="str">
            <v>Murmanskaja oblast'</v>
          </cell>
          <cell r="C4712" t="str">
            <v>RUMurmanskaja oblast'</v>
          </cell>
        </row>
        <row r="4713">
          <cell r="B4713" t="str">
            <v>Novgorodskaja oblast'</v>
          </cell>
          <cell r="C4713" t="str">
            <v>RUNovgorodskaja oblast'</v>
          </cell>
        </row>
        <row r="4714">
          <cell r="B4714" t="str">
            <v>Novgorodskaya oblast'</v>
          </cell>
          <cell r="C4714" t="str">
            <v>RUNovgorodskaya oblast'</v>
          </cell>
        </row>
        <row r="4715">
          <cell r="B4715" t="str">
            <v>Nižegorodskaja oblast'</v>
          </cell>
          <cell r="C4715" t="str">
            <v>RUNižegorodskaja oblast'</v>
          </cell>
        </row>
        <row r="4716">
          <cell r="B4716" t="str">
            <v>Nizhegorodskaya oblast'</v>
          </cell>
          <cell r="C4716" t="str">
            <v>RUNizhegorodskaya oblast'</v>
          </cell>
        </row>
        <row r="4717">
          <cell r="B4717" t="str">
            <v>Novosibirskaya oblast'</v>
          </cell>
          <cell r="C4717" t="str">
            <v>RUNovosibirskaya oblast'</v>
          </cell>
        </row>
        <row r="4718">
          <cell r="B4718" t="str">
            <v>Novosibirskaja oblast'</v>
          </cell>
          <cell r="C4718" t="str">
            <v>RUNovosibirskaja oblast'</v>
          </cell>
        </row>
        <row r="4719">
          <cell r="B4719" t="str">
            <v>Omskaya oblast'</v>
          </cell>
          <cell r="C4719" t="str">
            <v>RUOmskaya oblast'</v>
          </cell>
        </row>
        <row r="4720">
          <cell r="B4720" t="str">
            <v>Omskaja oblast'</v>
          </cell>
          <cell r="C4720" t="str">
            <v>RUOmskaja oblast'</v>
          </cell>
        </row>
        <row r="4721">
          <cell r="B4721" t="str">
            <v>Orenburgskaja oblast'</v>
          </cell>
          <cell r="C4721" t="str">
            <v>RUOrenburgskaja oblast'</v>
          </cell>
        </row>
        <row r="4722">
          <cell r="B4722" t="str">
            <v>Orenburgskaya oblast'</v>
          </cell>
          <cell r="C4722" t="str">
            <v>RUOrenburgskaya oblast'</v>
          </cell>
        </row>
        <row r="4723">
          <cell r="B4723" t="str">
            <v>Orlovskaja oblast'</v>
          </cell>
          <cell r="C4723" t="str">
            <v>RUOrlovskaja oblast'</v>
          </cell>
        </row>
        <row r="4724">
          <cell r="B4724" t="str">
            <v>Orlovskaya oblast'</v>
          </cell>
          <cell r="C4724" t="str">
            <v>RUOrlovskaya oblast'</v>
          </cell>
        </row>
        <row r="4725">
          <cell r="B4725" t="str">
            <v>Penzenskaya oblast'</v>
          </cell>
          <cell r="C4725" t="str">
            <v>RUPenzenskaya oblast'</v>
          </cell>
        </row>
        <row r="4726">
          <cell r="B4726" t="str">
            <v>Penzenskaja oblast'</v>
          </cell>
          <cell r="C4726" t="str">
            <v>RUPenzenskaja oblast'</v>
          </cell>
        </row>
        <row r="4727">
          <cell r="B4727" t="str">
            <v>Pskovskaya oblast'</v>
          </cell>
          <cell r="C4727" t="str">
            <v>RUPskovskaya oblast'</v>
          </cell>
        </row>
        <row r="4728">
          <cell r="B4728" t="str">
            <v>Pskovskaja oblast'</v>
          </cell>
          <cell r="C4728" t="str">
            <v>RUPskovskaja oblast'</v>
          </cell>
        </row>
        <row r="4729">
          <cell r="B4729" t="str">
            <v>Rostovskaya oblast'</v>
          </cell>
          <cell r="C4729" t="str">
            <v>RURostovskaya oblast'</v>
          </cell>
        </row>
        <row r="4730">
          <cell r="B4730" t="str">
            <v>Rostovskaja oblast'</v>
          </cell>
          <cell r="C4730" t="str">
            <v>RURostovskaja oblast'</v>
          </cell>
        </row>
        <row r="4731">
          <cell r="B4731" t="str">
            <v>Rjazanskaja oblast'</v>
          </cell>
          <cell r="C4731" t="str">
            <v>RURjazanskaja oblast'</v>
          </cell>
        </row>
        <row r="4732">
          <cell r="B4732" t="str">
            <v>Ryazanskaya oblast'</v>
          </cell>
          <cell r="C4732" t="str">
            <v>RURyazanskaya oblast'</v>
          </cell>
        </row>
        <row r="4733">
          <cell r="B4733" t="str">
            <v>Sahalinskaja oblast'</v>
          </cell>
          <cell r="C4733" t="str">
            <v>RUSahalinskaja oblast'</v>
          </cell>
        </row>
        <row r="4734">
          <cell r="B4734" t="str">
            <v>Sakhalinskaya oblast'</v>
          </cell>
          <cell r="C4734" t="str">
            <v>RUSakhalinskaya oblast'</v>
          </cell>
        </row>
        <row r="4735">
          <cell r="B4735" t="str">
            <v>Samarskaja oblast'</v>
          </cell>
          <cell r="C4735" t="str">
            <v>RUSamarskaja oblast'</v>
          </cell>
        </row>
        <row r="4736">
          <cell r="B4736" t="str">
            <v>Samarskaya oblast'</v>
          </cell>
          <cell r="C4736" t="str">
            <v>RUSamarskaya oblast'</v>
          </cell>
        </row>
        <row r="4737">
          <cell r="B4737" t="str">
            <v>Saratovskaya oblast'</v>
          </cell>
          <cell r="C4737" t="str">
            <v>RUSaratovskaya oblast'</v>
          </cell>
        </row>
        <row r="4738">
          <cell r="B4738" t="str">
            <v>Saratovskaja oblast'</v>
          </cell>
          <cell r="C4738" t="str">
            <v>RUSaratovskaja oblast'</v>
          </cell>
        </row>
        <row r="4739">
          <cell r="B4739" t="str">
            <v>Smolenskaja oblast'</v>
          </cell>
          <cell r="C4739" t="str">
            <v>RUSmolenskaja oblast'</v>
          </cell>
        </row>
        <row r="4740">
          <cell r="B4740" t="str">
            <v>Smolenskaya oblast'</v>
          </cell>
          <cell r="C4740" t="str">
            <v>RUSmolenskaya oblast'</v>
          </cell>
        </row>
        <row r="4741">
          <cell r="B4741" t="str">
            <v>Sverdlovskaya oblast'</v>
          </cell>
          <cell r="C4741" t="str">
            <v>RUSverdlovskaya oblast'</v>
          </cell>
        </row>
        <row r="4742">
          <cell r="B4742" t="str">
            <v>Sverdlovskaja oblast'</v>
          </cell>
          <cell r="C4742" t="str">
            <v>RUSverdlovskaja oblast'</v>
          </cell>
        </row>
        <row r="4743">
          <cell r="B4743" t="str">
            <v>Tambovskaya oblast'</v>
          </cell>
          <cell r="C4743" t="str">
            <v>RUTambovskaya oblast'</v>
          </cell>
        </row>
        <row r="4744">
          <cell r="B4744" t="str">
            <v>Tambovskaja oblast'</v>
          </cell>
          <cell r="C4744" t="str">
            <v>RUTambovskaja oblast'</v>
          </cell>
        </row>
        <row r="4745">
          <cell r="B4745" t="str">
            <v>Tomskaya oblast'</v>
          </cell>
          <cell r="C4745" t="str">
            <v>RUTomskaya oblast'</v>
          </cell>
        </row>
        <row r="4746">
          <cell r="B4746" t="str">
            <v>Tomskaja oblast'</v>
          </cell>
          <cell r="C4746" t="str">
            <v>RUTomskaja oblast'</v>
          </cell>
        </row>
        <row r="4747">
          <cell r="B4747" t="str">
            <v>Tul'skaja oblast'</v>
          </cell>
          <cell r="C4747" t="str">
            <v>RUTul'skaja oblast'</v>
          </cell>
        </row>
        <row r="4748">
          <cell r="B4748" t="str">
            <v>Tul'skaya oblast'</v>
          </cell>
          <cell r="C4748" t="str">
            <v>RUTul'skaya oblast'</v>
          </cell>
        </row>
        <row r="4749">
          <cell r="B4749" t="str">
            <v>Tverskaja oblast'</v>
          </cell>
          <cell r="C4749" t="str">
            <v>RUTverskaja oblast'</v>
          </cell>
        </row>
        <row r="4750">
          <cell r="B4750" t="str">
            <v>Tverskaya oblast'</v>
          </cell>
          <cell r="C4750" t="str">
            <v>RUTverskaya oblast'</v>
          </cell>
        </row>
        <row r="4751">
          <cell r="B4751" t="str">
            <v>Tyumenskaya oblast'</v>
          </cell>
          <cell r="C4751" t="str">
            <v>RUTyumenskaya oblast'</v>
          </cell>
        </row>
        <row r="4752">
          <cell r="B4752" t="str">
            <v>Tjumenskaja oblast'</v>
          </cell>
          <cell r="C4752" t="str">
            <v>RUTjumenskaja oblast'</v>
          </cell>
        </row>
        <row r="4753">
          <cell r="B4753" t="str">
            <v>Ul'janovskaja oblast'</v>
          </cell>
          <cell r="C4753" t="str">
            <v>RUUl'janovskaja oblast'</v>
          </cell>
        </row>
        <row r="4754">
          <cell r="B4754" t="str">
            <v>Ul'yanovskaya oblast'</v>
          </cell>
          <cell r="C4754" t="str">
            <v>RUUl'yanovskaya oblast'</v>
          </cell>
        </row>
        <row r="4755">
          <cell r="B4755" t="str">
            <v>Volgogradskaja oblast'</v>
          </cell>
          <cell r="C4755" t="str">
            <v>RUVolgogradskaja oblast'</v>
          </cell>
        </row>
        <row r="4756">
          <cell r="B4756" t="str">
            <v>Volgogradskaya oblast'</v>
          </cell>
          <cell r="C4756" t="str">
            <v>RUVolgogradskaya oblast'</v>
          </cell>
        </row>
        <row r="4757">
          <cell r="B4757" t="str">
            <v>Vladimirskaya oblast'</v>
          </cell>
          <cell r="C4757" t="str">
            <v>RUVladimirskaya oblast'</v>
          </cell>
        </row>
        <row r="4758">
          <cell r="B4758" t="str">
            <v>Vladimirskaja oblast'</v>
          </cell>
          <cell r="C4758" t="str">
            <v>RUVladimirskaja oblast'</v>
          </cell>
        </row>
        <row r="4759">
          <cell r="B4759" t="str">
            <v>Vologodskaya oblast'</v>
          </cell>
          <cell r="C4759" t="str">
            <v>RUVologodskaya oblast'</v>
          </cell>
        </row>
        <row r="4760">
          <cell r="B4760" t="str">
            <v>Vologodskaja oblast'</v>
          </cell>
          <cell r="C4760" t="str">
            <v>RUVologodskaja oblast'</v>
          </cell>
        </row>
        <row r="4761">
          <cell r="B4761" t="str">
            <v>Voronežskaja oblast'</v>
          </cell>
          <cell r="C4761" t="str">
            <v>RUVoronežskaja oblast'</v>
          </cell>
        </row>
        <row r="4762">
          <cell r="B4762" t="str">
            <v>Voronezhskaya oblast'</v>
          </cell>
          <cell r="C4762" t="str">
            <v>RUVoronezhskaya oblast'</v>
          </cell>
        </row>
        <row r="4763">
          <cell r="B4763" t="str">
            <v>Jaroslavskaja oblast'</v>
          </cell>
          <cell r="C4763" t="str">
            <v>RUJaroslavskaja oblast'</v>
          </cell>
        </row>
        <row r="4764">
          <cell r="B4764" t="str">
            <v>Yaroslavskaya oblast'</v>
          </cell>
          <cell r="C4764" t="str">
            <v>RUYaroslavskaya oblast'</v>
          </cell>
        </row>
        <row r="4765">
          <cell r="B4765" t="str">
            <v>Chukotskiy avtonomnyy okrug</v>
          </cell>
          <cell r="C4765" t="str">
            <v>RUChukotskiy avtonomnyy okrug</v>
          </cell>
        </row>
        <row r="4766">
          <cell r="B4766" t="str">
            <v>Čukotskij avtonomnyj okrug</v>
          </cell>
          <cell r="C4766" t="str">
            <v>RUČukotskij avtonomnyj okrug</v>
          </cell>
        </row>
        <row r="4767">
          <cell r="B4767" t="str">
            <v>Khanty-Mansiyskiy avtonomnyy okrug</v>
          </cell>
          <cell r="C4767" t="str">
            <v>RUKhanty-Mansiyskiy avtonomnyy okrug</v>
          </cell>
        </row>
        <row r="4768">
          <cell r="B4768" t="str">
            <v>Hanty-Mansijskij avtonomnyj okrug</v>
          </cell>
          <cell r="C4768" t="str">
            <v>RUHanty-Mansijskij avtonomnyj okrug</v>
          </cell>
        </row>
        <row r="4769">
          <cell r="B4769" t="str">
            <v>Nenetskiy avtonomnyy okrug</v>
          </cell>
          <cell r="C4769" t="str">
            <v>RUNenetskiy avtonomnyy okrug</v>
          </cell>
        </row>
        <row r="4770">
          <cell r="B4770" t="str">
            <v>Neneckij avtonomnyj okrug</v>
          </cell>
          <cell r="C4770" t="str">
            <v>RUNeneckij avtonomnyj okrug</v>
          </cell>
        </row>
        <row r="4771">
          <cell r="B4771" t="str">
            <v>Jamalo-Neneckij avtonomnyj okrug</v>
          </cell>
          <cell r="C4771" t="str">
            <v>RUJamalo-Neneckij avtonomnyj okrug</v>
          </cell>
        </row>
        <row r="4772">
          <cell r="B4772" t="str">
            <v>Yamalo-Nenetskiy avtonomnyy okrug</v>
          </cell>
          <cell r="C4772" t="str">
            <v>RUYamalo-Nenetskiy avtonomnyy okrug</v>
          </cell>
        </row>
        <row r="4773">
          <cell r="B4773" t="str">
            <v>Moskva</v>
          </cell>
          <cell r="C4773" t="str">
            <v>RUMoskva</v>
          </cell>
        </row>
        <row r="4774">
          <cell r="B4774" t="str">
            <v>Moskva</v>
          </cell>
          <cell r="C4774" t="str">
            <v>RUMoskva</v>
          </cell>
        </row>
        <row r="4775">
          <cell r="B4775" t="str">
            <v>Sankt-Peterburg</v>
          </cell>
          <cell r="C4775" t="str">
            <v>RUSankt-Peterburg</v>
          </cell>
        </row>
        <row r="4776">
          <cell r="B4776" t="str">
            <v>Sankt-Peterburg</v>
          </cell>
          <cell r="C4776" t="str">
            <v>RUSankt-Peterburg</v>
          </cell>
        </row>
        <row r="4777">
          <cell r="B4777" t="str">
            <v>Yevreyskaya avtonomnaya oblast'</v>
          </cell>
          <cell r="C4777" t="str">
            <v>RUYevreyskaya avtonomnaya oblast'</v>
          </cell>
        </row>
        <row r="4778">
          <cell r="B4778" t="str">
            <v>Evrejskaja avtonomnaja oblast'</v>
          </cell>
          <cell r="C4778" t="str">
            <v>RUEvrejskaja avtonomnaja oblast'</v>
          </cell>
        </row>
        <row r="4779">
          <cell r="B4779" t="str">
            <v>Altajskij kraj</v>
          </cell>
          <cell r="C4779" t="str">
            <v>RUAltajskij kraj</v>
          </cell>
        </row>
        <row r="4780">
          <cell r="B4780" t="str">
            <v>Altayskiy kray</v>
          </cell>
          <cell r="C4780" t="str">
            <v>RUAltayskiy kray</v>
          </cell>
        </row>
        <row r="4781">
          <cell r="B4781" t="str">
            <v>Kamchatskiy kray</v>
          </cell>
          <cell r="C4781" t="str">
            <v>RUKamchatskiy kray</v>
          </cell>
        </row>
        <row r="4782">
          <cell r="B4782" t="str">
            <v>Kamčatskij kraj</v>
          </cell>
          <cell r="C4782" t="str">
            <v>RUKamčatskij kraj</v>
          </cell>
        </row>
        <row r="4783">
          <cell r="B4783" t="str">
            <v>Krasnodarskiy kray</v>
          </cell>
          <cell r="C4783" t="str">
            <v>RUKrasnodarskiy kray</v>
          </cell>
        </row>
        <row r="4784">
          <cell r="B4784" t="str">
            <v>Krasnodarskij kraj</v>
          </cell>
          <cell r="C4784" t="str">
            <v>RUKrasnodarskij kraj</v>
          </cell>
        </row>
        <row r="4785">
          <cell r="B4785" t="str">
            <v>Khabarovskiy kray</v>
          </cell>
          <cell r="C4785" t="str">
            <v>RUKhabarovskiy kray</v>
          </cell>
        </row>
        <row r="4786">
          <cell r="B4786" t="str">
            <v>Habarovskij kraj</v>
          </cell>
          <cell r="C4786" t="str">
            <v>RUHabarovskij kraj</v>
          </cell>
        </row>
        <row r="4787">
          <cell r="B4787" t="str">
            <v>Krasnojarskij kraj</v>
          </cell>
          <cell r="C4787" t="str">
            <v>RUKrasnojarskij kraj</v>
          </cell>
        </row>
        <row r="4788">
          <cell r="B4788" t="str">
            <v>Krasnoyarskiy kray</v>
          </cell>
          <cell r="C4788" t="str">
            <v>RUKrasnoyarskiy kray</v>
          </cell>
        </row>
        <row r="4789">
          <cell r="B4789" t="str">
            <v>Permskiy kray</v>
          </cell>
          <cell r="C4789" t="str">
            <v>RUPermskiy kray</v>
          </cell>
        </row>
        <row r="4790">
          <cell r="B4790" t="str">
            <v>Permskij kraj</v>
          </cell>
          <cell r="C4790" t="str">
            <v>RUPermskij kraj</v>
          </cell>
        </row>
        <row r="4791">
          <cell r="B4791" t="str">
            <v>Primorskiy kray</v>
          </cell>
          <cell r="C4791" t="str">
            <v>RUPrimorskiy kray</v>
          </cell>
        </row>
        <row r="4792">
          <cell r="B4792" t="str">
            <v>Primorskij kraj</v>
          </cell>
          <cell r="C4792" t="str">
            <v>RUPrimorskij kraj</v>
          </cell>
        </row>
        <row r="4793">
          <cell r="B4793" t="str">
            <v>Stavropol'skiy kray</v>
          </cell>
          <cell r="C4793" t="str">
            <v>RUStavropol'skiy kray</v>
          </cell>
        </row>
        <row r="4794">
          <cell r="B4794" t="str">
            <v>Stavropol'skij kraj</v>
          </cell>
          <cell r="C4794" t="str">
            <v>RUStavropol'skij kraj</v>
          </cell>
        </row>
        <row r="4795">
          <cell r="B4795" t="str">
            <v>Zabaykal'skiy kray</v>
          </cell>
          <cell r="C4795" t="str">
            <v>RUZabaykal'skiy kray</v>
          </cell>
        </row>
        <row r="4796">
          <cell r="B4796" t="str">
            <v>Zabajkal'skij kraj</v>
          </cell>
          <cell r="C4796" t="str">
            <v>RUZabajkal'skij kraj</v>
          </cell>
        </row>
        <row r="4797">
          <cell r="B4797" t="str">
            <v>Adygeya, Respublika</v>
          </cell>
          <cell r="C4797" t="str">
            <v>RUAdygeya, Respublika</v>
          </cell>
        </row>
        <row r="4798">
          <cell r="B4798" t="str">
            <v>Adygeja, Respublika</v>
          </cell>
          <cell r="C4798" t="str">
            <v>RUAdygeja, Respublika</v>
          </cell>
        </row>
        <row r="4799">
          <cell r="B4799" t="str">
            <v>Altaj, Respublika</v>
          </cell>
          <cell r="C4799" t="str">
            <v>RUAltaj, Respublika</v>
          </cell>
        </row>
        <row r="4800">
          <cell r="B4800" t="str">
            <v>Altay, Respublika</v>
          </cell>
          <cell r="C4800" t="str">
            <v>RUAltay, Respublika</v>
          </cell>
        </row>
        <row r="4801">
          <cell r="B4801" t="str">
            <v>Baškortostan, Respublika</v>
          </cell>
          <cell r="C4801" t="str">
            <v>RUBaškortostan, Respublika</v>
          </cell>
        </row>
        <row r="4802">
          <cell r="B4802" t="str">
            <v>Bashkortostan, Respublika</v>
          </cell>
          <cell r="C4802" t="str">
            <v>RUBashkortostan, Respublika</v>
          </cell>
        </row>
        <row r="4803">
          <cell r="B4803" t="str">
            <v>Buryatiya, Respublika</v>
          </cell>
          <cell r="C4803" t="str">
            <v>RUBuryatiya, Respublika</v>
          </cell>
        </row>
        <row r="4804">
          <cell r="B4804" t="str">
            <v>Burjatija, Respublika</v>
          </cell>
          <cell r="C4804" t="str">
            <v>RUBurjatija, Respublika</v>
          </cell>
        </row>
        <row r="4805">
          <cell r="B4805" t="str">
            <v>Čečenskaja Respublika</v>
          </cell>
          <cell r="C4805" t="str">
            <v>RUČečenskaja Respublika</v>
          </cell>
        </row>
        <row r="4806">
          <cell r="B4806" t="str">
            <v>Chechenskaya Respublika</v>
          </cell>
          <cell r="C4806" t="str">
            <v>RUChechenskaya Respublika</v>
          </cell>
        </row>
        <row r="4807">
          <cell r="B4807" t="str">
            <v>Čuvašskaja Respublika</v>
          </cell>
          <cell r="C4807" t="str">
            <v>RUČuvašskaja Respublika</v>
          </cell>
        </row>
        <row r="4808">
          <cell r="B4808" t="str">
            <v>Chuvashskaya Respublika</v>
          </cell>
          <cell r="C4808" t="str">
            <v>RUChuvashskaya Respublika</v>
          </cell>
        </row>
        <row r="4809">
          <cell r="B4809" t="str">
            <v>Dagestan, Respublika</v>
          </cell>
          <cell r="C4809" t="str">
            <v>RUDagestan, Respublika</v>
          </cell>
        </row>
        <row r="4810">
          <cell r="B4810" t="str">
            <v>Dagestan, Respublika</v>
          </cell>
          <cell r="C4810" t="str">
            <v>RUDagestan, Respublika</v>
          </cell>
        </row>
        <row r="4811">
          <cell r="B4811" t="str">
            <v>Ingušetija, Respublika</v>
          </cell>
          <cell r="C4811" t="str">
            <v>RUIngušetija, Respublika</v>
          </cell>
        </row>
        <row r="4812">
          <cell r="B4812" t="str">
            <v>Ingushetiya, Respublika</v>
          </cell>
          <cell r="C4812" t="str">
            <v>RUIngushetiya, Respublika</v>
          </cell>
        </row>
        <row r="4813">
          <cell r="B4813" t="str">
            <v>Kabardino-Balkarskaya Respublika</v>
          </cell>
          <cell r="C4813" t="str">
            <v>RUKabardino-Balkarskaya Respublika</v>
          </cell>
        </row>
        <row r="4814">
          <cell r="B4814" t="str">
            <v>Kabardino-Balkarskaja Respublika</v>
          </cell>
          <cell r="C4814" t="str">
            <v>RUKabardino-Balkarskaja Respublika</v>
          </cell>
        </row>
        <row r="4815">
          <cell r="B4815" t="str">
            <v>Karachayevo-Cherkesskaya Respublika</v>
          </cell>
          <cell r="C4815" t="str">
            <v>RUKarachayevo-Cherkesskaya Respublika</v>
          </cell>
        </row>
        <row r="4816">
          <cell r="B4816" t="str">
            <v>Karačaevo-Čerkesskaja Respublika</v>
          </cell>
          <cell r="C4816" t="str">
            <v>RUKaračaevo-Čerkesskaja Respublika</v>
          </cell>
        </row>
        <row r="4817">
          <cell r="B4817" t="str">
            <v>Hakasija, Respublika</v>
          </cell>
          <cell r="C4817" t="str">
            <v>RUHakasija, Respublika</v>
          </cell>
        </row>
        <row r="4818">
          <cell r="B4818" t="str">
            <v>Khakasiya, Respublika</v>
          </cell>
          <cell r="C4818" t="str">
            <v>RUKhakasiya, Respublika</v>
          </cell>
        </row>
        <row r="4819">
          <cell r="B4819" t="str">
            <v>Kalmykija, Respublika</v>
          </cell>
          <cell r="C4819" t="str">
            <v>RUKalmykija, Respublika</v>
          </cell>
        </row>
        <row r="4820">
          <cell r="B4820" t="str">
            <v>Kalmykiya, Respublika</v>
          </cell>
          <cell r="C4820" t="str">
            <v>RUKalmykiya, Respublika</v>
          </cell>
        </row>
        <row r="4821">
          <cell r="B4821" t="str">
            <v>Komi, Respublika</v>
          </cell>
          <cell r="C4821" t="str">
            <v>RUKomi, Respublika</v>
          </cell>
        </row>
        <row r="4822">
          <cell r="B4822" t="str">
            <v>Komi, Respublika</v>
          </cell>
          <cell r="C4822" t="str">
            <v>RUKomi, Respublika</v>
          </cell>
        </row>
        <row r="4823">
          <cell r="B4823" t="str">
            <v>Kareliya, Respublika</v>
          </cell>
          <cell r="C4823" t="str">
            <v>RUKareliya, Respublika</v>
          </cell>
        </row>
        <row r="4824">
          <cell r="B4824" t="str">
            <v>Karelija, Respublika</v>
          </cell>
          <cell r="C4824" t="str">
            <v>RUKarelija, Respublika</v>
          </cell>
        </row>
        <row r="4825">
          <cell r="B4825" t="str">
            <v>Mariy El, Respublika</v>
          </cell>
          <cell r="C4825" t="str">
            <v>RUMariy El, Respublika</v>
          </cell>
        </row>
        <row r="4826">
          <cell r="B4826" t="str">
            <v>Marij Èl, Respublika</v>
          </cell>
          <cell r="C4826" t="str">
            <v>RUMarij Èl, Respublika</v>
          </cell>
        </row>
        <row r="4827">
          <cell r="B4827" t="str">
            <v>Mordoviya, Respublika</v>
          </cell>
          <cell r="C4827" t="str">
            <v>RUMordoviya, Respublika</v>
          </cell>
        </row>
        <row r="4828">
          <cell r="B4828" t="str">
            <v>Mordovija, Respublika</v>
          </cell>
          <cell r="C4828" t="str">
            <v>RUMordovija, Respublika</v>
          </cell>
        </row>
        <row r="4829">
          <cell r="B4829" t="str">
            <v>Saha, Respublika</v>
          </cell>
          <cell r="C4829" t="str">
            <v>RUSaha, Respublika</v>
          </cell>
        </row>
        <row r="4830">
          <cell r="B4830" t="str">
            <v>Sakha, Respublika</v>
          </cell>
          <cell r="C4830" t="str">
            <v>RUSakha, Respublika</v>
          </cell>
        </row>
        <row r="4831">
          <cell r="B4831" t="str">
            <v>Severnaya Osetiya, Respublika</v>
          </cell>
          <cell r="C4831" t="str">
            <v>RUSevernaya Osetiya, Respublika</v>
          </cell>
        </row>
        <row r="4832">
          <cell r="B4832" t="str">
            <v>Severnaja Osetija, Respublika</v>
          </cell>
          <cell r="C4832" t="str">
            <v>RUSevernaja Osetija, Respublika</v>
          </cell>
        </row>
        <row r="4833">
          <cell r="B4833" t="str">
            <v>Tatarstan, Respublika</v>
          </cell>
          <cell r="C4833" t="str">
            <v>RUTatarstan, Respublika</v>
          </cell>
        </row>
        <row r="4834">
          <cell r="B4834" t="str">
            <v>Tatarstan, Respublika</v>
          </cell>
          <cell r="C4834" t="str">
            <v>RUTatarstan, Respublika</v>
          </cell>
        </row>
        <row r="4835">
          <cell r="B4835" t="str">
            <v>Tyva, Respublika</v>
          </cell>
          <cell r="C4835" t="str">
            <v>RUTyva, Respublika</v>
          </cell>
        </row>
        <row r="4836">
          <cell r="B4836" t="str">
            <v>Tyva, Respublika</v>
          </cell>
          <cell r="C4836" t="str">
            <v>RUTyva, Respublika</v>
          </cell>
        </row>
        <row r="4837">
          <cell r="B4837" t="str">
            <v>Udmurtskaya Respublika</v>
          </cell>
          <cell r="C4837" t="str">
            <v>RUUdmurtskaya Respublika</v>
          </cell>
        </row>
        <row r="4838">
          <cell r="B4838" t="str">
            <v>Udmurtskaja Respublika</v>
          </cell>
          <cell r="C4838" t="str">
            <v>RUUdmurtskaja Respublika</v>
          </cell>
        </row>
        <row r="4839">
          <cell r="B4839" t="str">
            <v>City of Kigali</v>
          </cell>
          <cell r="C4839" t="str">
            <v>RWCity of Kigali</v>
          </cell>
        </row>
        <row r="4840">
          <cell r="B4840" t="str">
            <v>Ville de Kigali</v>
          </cell>
          <cell r="C4840" t="str">
            <v>RWVille de Kigali</v>
          </cell>
        </row>
        <row r="4841">
          <cell r="B4841" t="str">
            <v>Umujyi wa Kigali</v>
          </cell>
          <cell r="C4841" t="str">
            <v>RWUmujyi wa Kigali</v>
          </cell>
        </row>
        <row r="4842">
          <cell r="B4842" t="str">
            <v>Eastern</v>
          </cell>
          <cell r="C4842" t="str">
            <v>RWEastern</v>
          </cell>
        </row>
        <row r="4843">
          <cell r="B4843" t="str">
            <v>Est</v>
          </cell>
          <cell r="C4843" t="str">
            <v>RWEst</v>
          </cell>
        </row>
        <row r="4844">
          <cell r="B4844" t="str">
            <v>Iburasirazuba</v>
          </cell>
          <cell r="C4844" t="str">
            <v>RWIburasirazuba</v>
          </cell>
        </row>
        <row r="4845">
          <cell r="B4845" t="str">
            <v>Northern</v>
          </cell>
          <cell r="C4845" t="str">
            <v>RWNorthern</v>
          </cell>
        </row>
        <row r="4846">
          <cell r="B4846" t="str">
            <v>Nord</v>
          </cell>
          <cell r="C4846" t="str">
            <v>RWNord</v>
          </cell>
        </row>
        <row r="4847">
          <cell r="B4847" t="str">
            <v>Amajyaruguru</v>
          </cell>
          <cell r="C4847" t="str">
            <v>RWAmajyaruguru</v>
          </cell>
        </row>
        <row r="4848">
          <cell r="B4848" t="str">
            <v>Western</v>
          </cell>
          <cell r="C4848" t="str">
            <v>RWWestern</v>
          </cell>
        </row>
        <row r="4849">
          <cell r="B4849" t="str">
            <v>Ouest</v>
          </cell>
          <cell r="C4849" t="str">
            <v>RWOuest</v>
          </cell>
        </row>
        <row r="4850">
          <cell r="B4850" t="str">
            <v>Iburengerazuba</v>
          </cell>
          <cell r="C4850" t="str">
            <v>RWIburengerazuba</v>
          </cell>
        </row>
        <row r="4851">
          <cell r="B4851" t="str">
            <v>Southern</v>
          </cell>
          <cell r="C4851" t="str">
            <v>RWSouthern</v>
          </cell>
        </row>
        <row r="4852">
          <cell r="B4852" t="str">
            <v>Sud</v>
          </cell>
          <cell r="C4852" t="str">
            <v>RWSud</v>
          </cell>
        </row>
        <row r="4853">
          <cell r="B4853" t="str">
            <v>Amajyepfo</v>
          </cell>
          <cell r="C4853" t="str">
            <v>RWAmajyepfo</v>
          </cell>
        </row>
        <row r="4854">
          <cell r="B4854" t="str">
            <v>Ar Riyāḑ</v>
          </cell>
          <cell r="C4854" t="str">
            <v>SAAr Riyāḑ</v>
          </cell>
        </row>
        <row r="4855">
          <cell r="B4855" t="str">
            <v>Makkah al Mukarramah</v>
          </cell>
          <cell r="C4855" t="str">
            <v>SAMakkah al Mukarramah</v>
          </cell>
        </row>
        <row r="4856">
          <cell r="B4856" t="str">
            <v>Al Madīnah al Munawwarah</v>
          </cell>
          <cell r="C4856" t="str">
            <v>SAAl Madīnah al Munawwarah</v>
          </cell>
        </row>
        <row r="4857">
          <cell r="B4857" t="str">
            <v>Ash Sharqīyah</v>
          </cell>
          <cell r="C4857" t="str">
            <v>SAAsh Sharqīyah</v>
          </cell>
        </row>
        <row r="4858">
          <cell r="B4858" t="str">
            <v>Al Qaşīm</v>
          </cell>
          <cell r="C4858" t="str">
            <v>SAAl Qaşīm</v>
          </cell>
        </row>
        <row r="4859">
          <cell r="B4859" t="str">
            <v>Ḩā'il</v>
          </cell>
          <cell r="C4859" t="str">
            <v>SAḨā'il</v>
          </cell>
        </row>
        <row r="4860">
          <cell r="B4860" t="str">
            <v>Tabūk</v>
          </cell>
          <cell r="C4860" t="str">
            <v>SATabūk</v>
          </cell>
        </row>
        <row r="4861">
          <cell r="B4861" t="str">
            <v>Al Ḩudūd ash Shamālīyah</v>
          </cell>
          <cell r="C4861" t="str">
            <v>SAAl Ḩudūd ash Shamālīyah</v>
          </cell>
        </row>
        <row r="4862">
          <cell r="B4862" t="str">
            <v>Jāzān</v>
          </cell>
          <cell r="C4862" t="str">
            <v>SAJāzān</v>
          </cell>
        </row>
        <row r="4863">
          <cell r="B4863" t="str">
            <v>Najrān</v>
          </cell>
          <cell r="C4863" t="str">
            <v>SANajrān</v>
          </cell>
        </row>
        <row r="4864">
          <cell r="B4864" t="str">
            <v>Al Bāḩah</v>
          </cell>
          <cell r="C4864" t="str">
            <v>SAAl Bāḩah</v>
          </cell>
        </row>
        <row r="4865">
          <cell r="B4865" t="str">
            <v>Al Jawf</v>
          </cell>
          <cell r="C4865" t="str">
            <v>SAAl Jawf</v>
          </cell>
        </row>
        <row r="4866">
          <cell r="B4866" t="str">
            <v>'Asīr</v>
          </cell>
          <cell r="C4866" t="str">
            <v>SA'Asīr</v>
          </cell>
        </row>
        <row r="4867">
          <cell r="B4867" t="str">
            <v>Central</v>
          </cell>
          <cell r="C4867" t="str">
            <v>SBCentral</v>
          </cell>
        </row>
        <row r="4868">
          <cell r="B4868" t="str">
            <v>Choiseul</v>
          </cell>
          <cell r="C4868" t="str">
            <v>SBChoiseul</v>
          </cell>
        </row>
        <row r="4869">
          <cell r="B4869" t="str">
            <v>Guadalcanal</v>
          </cell>
          <cell r="C4869" t="str">
            <v>SBGuadalcanal</v>
          </cell>
        </row>
        <row r="4870">
          <cell r="B4870" t="str">
            <v>Isabel</v>
          </cell>
          <cell r="C4870" t="str">
            <v>SBIsabel</v>
          </cell>
        </row>
        <row r="4871">
          <cell r="B4871" t="str">
            <v>Makira-Ulawa</v>
          </cell>
          <cell r="C4871" t="str">
            <v>SBMakira-Ulawa</v>
          </cell>
        </row>
        <row r="4872">
          <cell r="B4872" t="str">
            <v>Malaita</v>
          </cell>
          <cell r="C4872" t="str">
            <v>SBMalaita</v>
          </cell>
        </row>
        <row r="4873">
          <cell r="B4873" t="str">
            <v>Rennell and Bellona</v>
          </cell>
          <cell r="C4873" t="str">
            <v>SBRennell and Bellona</v>
          </cell>
        </row>
        <row r="4874">
          <cell r="B4874" t="str">
            <v>Temotu</v>
          </cell>
          <cell r="C4874" t="str">
            <v>SBTemotu</v>
          </cell>
        </row>
        <row r="4875">
          <cell r="B4875" t="str">
            <v>Western</v>
          </cell>
          <cell r="C4875" t="str">
            <v>SBWestern</v>
          </cell>
        </row>
        <row r="4876">
          <cell r="B4876" t="str">
            <v>Capital Territory (Honiara)</v>
          </cell>
          <cell r="C4876" t="str">
            <v>SBCapital Territory (Honiara)</v>
          </cell>
        </row>
        <row r="4877">
          <cell r="B4877" t="str">
            <v>Ans o Pen</v>
          </cell>
          <cell r="C4877" t="str">
            <v>SCAns o Pen</v>
          </cell>
        </row>
        <row r="4878">
          <cell r="B4878" t="str">
            <v>Anse aux Pins</v>
          </cell>
          <cell r="C4878" t="str">
            <v>SCAnse aux Pins</v>
          </cell>
        </row>
        <row r="4879">
          <cell r="B4879" t="str">
            <v>Anse aux Pins</v>
          </cell>
          <cell r="C4879" t="str">
            <v>SCAnse aux Pins</v>
          </cell>
        </row>
        <row r="4880">
          <cell r="B4880" t="str">
            <v>Ans Bwalo</v>
          </cell>
          <cell r="C4880" t="str">
            <v>SCAns Bwalo</v>
          </cell>
        </row>
        <row r="4881">
          <cell r="B4881" t="str">
            <v>Anse Boileau</v>
          </cell>
          <cell r="C4881" t="str">
            <v>SCAnse Boileau</v>
          </cell>
        </row>
        <row r="4882">
          <cell r="B4882" t="str">
            <v>Anse Boileau</v>
          </cell>
          <cell r="C4882" t="str">
            <v>SCAnse Boileau</v>
          </cell>
        </row>
        <row r="4883">
          <cell r="B4883" t="str">
            <v>Ans Etwal</v>
          </cell>
          <cell r="C4883" t="str">
            <v>SCAns Etwal</v>
          </cell>
        </row>
        <row r="4884">
          <cell r="B4884" t="str">
            <v>Anse Etoile</v>
          </cell>
          <cell r="C4884" t="str">
            <v>SCAnse Etoile</v>
          </cell>
        </row>
        <row r="4885">
          <cell r="B4885" t="str">
            <v>Anse Étoile</v>
          </cell>
          <cell r="C4885" t="str">
            <v>SCAnse Étoile</v>
          </cell>
        </row>
        <row r="4886">
          <cell r="B4886" t="str">
            <v>O Kap</v>
          </cell>
          <cell r="C4886" t="str">
            <v>SCO Kap</v>
          </cell>
        </row>
        <row r="4887">
          <cell r="B4887" t="str">
            <v>Au Cap</v>
          </cell>
          <cell r="C4887" t="str">
            <v>SCAu Cap</v>
          </cell>
        </row>
        <row r="4888">
          <cell r="B4888" t="str">
            <v>Au Cap</v>
          </cell>
          <cell r="C4888" t="str">
            <v>SCAu Cap</v>
          </cell>
        </row>
        <row r="4889">
          <cell r="B4889" t="str">
            <v>Ans Royal</v>
          </cell>
          <cell r="C4889" t="str">
            <v>SCAns Royal</v>
          </cell>
        </row>
        <row r="4890">
          <cell r="B4890" t="str">
            <v>Anse Royale</v>
          </cell>
          <cell r="C4890" t="str">
            <v>SCAnse Royale</v>
          </cell>
        </row>
        <row r="4891">
          <cell r="B4891" t="str">
            <v>Anse Royale</v>
          </cell>
          <cell r="C4891" t="str">
            <v>SCAnse Royale</v>
          </cell>
        </row>
        <row r="4892">
          <cell r="B4892" t="str">
            <v>Be Lazar</v>
          </cell>
          <cell r="C4892" t="str">
            <v>SCBe Lazar</v>
          </cell>
        </row>
        <row r="4893">
          <cell r="B4893" t="str">
            <v>Baie Lazare</v>
          </cell>
          <cell r="C4893" t="str">
            <v>SCBaie Lazare</v>
          </cell>
        </row>
        <row r="4894">
          <cell r="B4894" t="str">
            <v>Baie Lazare</v>
          </cell>
          <cell r="C4894" t="str">
            <v>SCBaie Lazare</v>
          </cell>
        </row>
        <row r="4895">
          <cell r="B4895" t="str">
            <v>Be Sent Ann</v>
          </cell>
          <cell r="C4895" t="str">
            <v>SCBe Sent Ann</v>
          </cell>
        </row>
        <row r="4896">
          <cell r="B4896" t="str">
            <v>Baie Sainte Anne</v>
          </cell>
          <cell r="C4896" t="str">
            <v>SCBaie Sainte Anne</v>
          </cell>
        </row>
        <row r="4897">
          <cell r="B4897" t="str">
            <v>Baie Sainte-Anne</v>
          </cell>
          <cell r="C4897" t="str">
            <v>SCBaie Sainte-Anne</v>
          </cell>
        </row>
        <row r="4898">
          <cell r="B4898" t="str">
            <v>Bovalon</v>
          </cell>
          <cell r="C4898" t="str">
            <v>SCBovalon</v>
          </cell>
        </row>
        <row r="4899">
          <cell r="B4899" t="str">
            <v>Beau Vallon</v>
          </cell>
          <cell r="C4899" t="str">
            <v>SCBeau Vallon</v>
          </cell>
        </row>
        <row r="4900">
          <cell r="B4900" t="str">
            <v>Beau Vallon</v>
          </cell>
          <cell r="C4900" t="str">
            <v>SCBeau Vallon</v>
          </cell>
        </row>
        <row r="4901">
          <cell r="B4901" t="str">
            <v>Beler</v>
          </cell>
          <cell r="C4901" t="str">
            <v>SCBeler</v>
          </cell>
        </row>
        <row r="4902">
          <cell r="B4902" t="str">
            <v>Bel Air</v>
          </cell>
          <cell r="C4902" t="str">
            <v>SCBel Air</v>
          </cell>
        </row>
        <row r="4903">
          <cell r="B4903" t="str">
            <v>Bel Air</v>
          </cell>
          <cell r="C4903" t="str">
            <v>SCBel Air</v>
          </cell>
        </row>
        <row r="4904">
          <cell r="B4904" t="str">
            <v>Belonm</v>
          </cell>
          <cell r="C4904" t="str">
            <v>SCBelonm</v>
          </cell>
        </row>
        <row r="4905">
          <cell r="B4905" t="str">
            <v>Bel Ombre</v>
          </cell>
          <cell r="C4905" t="str">
            <v>SCBel Ombre</v>
          </cell>
        </row>
        <row r="4906">
          <cell r="B4906" t="str">
            <v>Bel Ombre</v>
          </cell>
          <cell r="C4906" t="str">
            <v>SCBel Ombre</v>
          </cell>
        </row>
        <row r="4907">
          <cell r="B4907" t="str">
            <v>Kaskad</v>
          </cell>
          <cell r="C4907" t="str">
            <v>SCKaskad</v>
          </cell>
        </row>
        <row r="4908">
          <cell r="B4908" t="str">
            <v>Cascade</v>
          </cell>
          <cell r="C4908" t="str">
            <v>SCCascade</v>
          </cell>
        </row>
        <row r="4909">
          <cell r="B4909" t="str">
            <v>Cascade</v>
          </cell>
          <cell r="C4909" t="str">
            <v>SCCascade</v>
          </cell>
        </row>
        <row r="4910">
          <cell r="B4910" t="str">
            <v>Glasi</v>
          </cell>
          <cell r="C4910" t="str">
            <v>SCGlasi</v>
          </cell>
        </row>
        <row r="4911">
          <cell r="B4911" t="str">
            <v>Glacis</v>
          </cell>
          <cell r="C4911" t="str">
            <v>SCGlacis</v>
          </cell>
        </row>
        <row r="4912">
          <cell r="B4912" t="str">
            <v>Glacis</v>
          </cell>
          <cell r="C4912" t="str">
            <v>SCGlacis</v>
          </cell>
        </row>
        <row r="4913">
          <cell r="B4913" t="str">
            <v>Grand Ans Mae</v>
          </cell>
          <cell r="C4913" t="str">
            <v>SCGrand Ans Mae</v>
          </cell>
        </row>
        <row r="4914">
          <cell r="B4914" t="str">
            <v>Grand Anse Mahe</v>
          </cell>
          <cell r="C4914" t="str">
            <v>SCGrand Anse Mahe</v>
          </cell>
        </row>
        <row r="4915">
          <cell r="B4915" t="str">
            <v>Grand'Anse Mahé</v>
          </cell>
          <cell r="C4915" t="str">
            <v>SCGrand'Anse Mahé</v>
          </cell>
        </row>
        <row r="4916">
          <cell r="B4916" t="str">
            <v>Grand Ans Pralen</v>
          </cell>
          <cell r="C4916" t="str">
            <v>SCGrand Ans Pralen</v>
          </cell>
        </row>
        <row r="4917">
          <cell r="B4917" t="str">
            <v>Grand Anse Praslin</v>
          </cell>
          <cell r="C4917" t="str">
            <v>SCGrand Anse Praslin</v>
          </cell>
        </row>
        <row r="4918">
          <cell r="B4918" t="str">
            <v>Grand'Anse Praslin</v>
          </cell>
          <cell r="C4918" t="str">
            <v>SCGrand'Anse Praslin</v>
          </cell>
        </row>
        <row r="4919">
          <cell r="B4919" t="str">
            <v>Ladig</v>
          </cell>
          <cell r="C4919" t="str">
            <v>SCLadig</v>
          </cell>
        </row>
        <row r="4920">
          <cell r="B4920" t="str">
            <v>La Digue</v>
          </cell>
          <cell r="C4920" t="str">
            <v>SCLa Digue</v>
          </cell>
        </row>
        <row r="4921">
          <cell r="B4921" t="str">
            <v>La Digue</v>
          </cell>
          <cell r="C4921" t="str">
            <v>SCLa Digue</v>
          </cell>
        </row>
        <row r="4922">
          <cell r="B4922" t="str">
            <v>Larivyer Anglez</v>
          </cell>
          <cell r="C4922" t="str">
            <v>SCLarivyer Anglez</v>
          </cell>
        </row>
        <row r="4923">
          <cell r="B4923" t="str">
            <v>English River</v>
          </cell>
          <cell r="C4923" t="str">
            <v>SCEnglish River</v>
          </cell>
        </row>
        <row r="4924">
          <cell r="B4924" t="str">
            <v>La Rivière Anglaise</v>
          </cell>
          <cell r="C4924" t="str">
            <v>SCLa Rivière Anglaise</v>
          </cell>
        </row>
        <row r="4925">
          <cell r="B4925" t="str">
            <v>Mon Bikston</v>
          </cell>
          <cell r="C4925" t="str">
            <v>SCMon Bikston</v>
          </cell>
        </row>
        <row r="4926">
          <cell r="B4926" t="str">
            <v>Mont Buxton</v>
          </cell>
          <cell r="C4926" t="str">
            <v>SCMont Buxton</v>
          </cell>
        </row>
        <row r="4927">
          <cell r="B4927" t="str">
            <v>Mont Buxton</v>
          </cell>
          <cell r="C4927" t="str">
            <v>SCMont Buxton</v>
          </cell>
        </row>
        <row r="4928">
          <cell r="B4928" t="str">
            <v>Mon Fleri</v>
          </cell>
          <cell r="C4928" t="str">
            <v>SCMon Fleri</v>
          </cell>
        </row>
        <row r="4929">
          <cell r="B4929" t="str">
            <v>Mont Fleuri</v>
          </cell>
          <cell r="C4929" t="str">
            <v>SCMont Fleuri</v>
          </cell>
        </row>
        <row r="4930">
          <cell r="B4930" t="str">
            <v>Mont Fleuri</v>
          </cell>
          <cell r="C4930" t="str">
            <v>SCMont Fleuri</v>
          </cell>
        </row>
        <row r="4931">
          <cell r="B4931" t="str">
            <v>Plezans</v>
          </cell>
          <cell r="C4931" t="str">
            <v>SCPlezans</v>
          </cell>
        </row>
        <row r="4932">
          <cell r="B4932" t="str">
            <v>Plaisance</v>
          </cell>
          <cell r="C4932" t="str">
            <v>SCPlaisance</v>
          </cell>
        </row>
        <row r="4933">
          <cell r="B4933" t="str">
            <v>Plaisance</v>
          </cell>
          <cell r="C4933" t="str">
            <v>SCPlaisance</v>
          </cell>
        </row>
        <row r="4934">
          <cell r="B4934" t="str">
            <v>Pwent Lari</v>
          </cell>
          <cell r="C4934" t="str">
            <v>SCPwent Lari</v>
          </cell>
        </row>
        <row r="4935">
          <cell r="B4935" t="str">
            <v>Pointe Larue</v>
          </cell>
          <cell r="C4935" t="str">
            <v>SCPointe Larue</v>
          </cell>
        </row>
        <row r="4936">
          <cell r="B4936" t="str">
            <v>Pointe La Rue</v>
          </cell>
          <cell r="C4936" t="str">
            <v>SCPointe La Rue</v>
          </cell>
        </row>
        <row r="4937">
          <cell r="B4937" t="str">
            <v>Porglo</v>
          </cell>
          <cell r="C4937" t="str">
            <v>SCPorglo</v>
          </cell>
        </row>
        <row r="4938">
          <cell r="B4938" t="str">
            <v>Port Glaud</v>
          </cell>
          <cell r="C4938" t="str">
            <v>SCPort Glaud</v>
          </cell>
        </row>
        <row r="4939">
          <cell r="B4939" t="str">
            <v>Port Glaud</v>
          </cell>
          <cell r="C4939" t="str">
            <v>SCPort Glaud</v>
          </cell>
        </row>
        <row r="4940">
          <cell r="B4940" t="str">
            <v>Sen Lwi</v>
          </cell>
          <cell r="C4940" t="str">
            <v>SCSen Lwi</v>
          </cell>
        </row>
        <row r="4941">
          <cell r="B4941" t="str">
            <v>Saint Louis</v>
          </cell>
          <cell r="C4941" t="str">
            <v>SCSaint Louis</v>
          </cell>
        </row>
        <row r="4942">
          <cell r="B4942" t="str">
            <v>Saint-Louis</v>
          </cell>
          <cell r="C4942" t="str">
            <v>SCSaint-Louis</v>
          </cell>
        </row>
        <row r="4943">
          <cell r="B4943" t="str">
            <v>Takamaka</v>
          </cell>
          <cell r="C4943" t="str">
            <v>SCTakamaka</v>
          </cell>
        </row>
        <row r="4944">
          <cell r="B4944" t="str">
            <v>Takamaka</v>
          </cell>
          <cell r="C4944" t="str">
            <v>SCTakamaka</v>
          </cell>
        </row>
        <row r="4945">
          <cell r="B4945" t="str">
            <v>Takamaka</v>
          </cell>
          <cell r="C4945" t="str">
            <v>SCTakamaka</v>
          </cell>
        </row>
        <row r="4946">
          <cell r="B4946" t="str">
            <v>Lemamel</v>
          </cell>
          <cell r="C4946" t="str">
            <v>SCLemamel</v>
          </cell>
        </row>
        <row r="4947">
          <cell r="B4947" t="str">
            <v>Les Mamelles</v>
          </cell>
          <cell r="C4947" t="str">
            <v>SCLes Mamelles</v>
          </cell>
        </row>
        <row r="4948">
          <cell r="B4948" t="str">
            <v>Les Mamelles</v>
          </cell>
          <cell r="C4948" t="str">
            <v>SCLes Mamelles</v>
          </cell>
        </row>
        <row r="4949">
          <cell r="B4949" t="str">
            <v>Ros Kaiman</v>
          </cell>
          <cell r="C4949" t="str">
            <v>SCRos Kaiman</v>
          </cell>
        </row>
        <row r="4950">
          <cell r="B4950" t="str">
            <v>Roche Caiman</v>
          </cell>
          <cell r="C4950" t="str">
            <v>SCRoche Caiman</v>
          </cell>
        </row>
        <row r="4951">
          <cell r="B4951" t="str">
            <v>Roche Caïman</v>
          </cell>
          <cell r="C4951" t="str">
            <v>SCRoche Caïman</v>
          </cell>
        </row>
        <row r="4952">
          <cell r="B4952" t="str">
            <v>Wasaţ Dārfūr Zālinjay</v>
          </cell>
          <cell r="C4952" t="str">
            <v>SDWasaţ Dārfūr Zālinjay</v>
          </cell>
        </row>
        <row r="4953">
          <cell r="B4953" t="str">
            <v>Central Darfur</v>
          </cell>
          <cell r="C4953" t="str">
            <v>SDCentral Darfur</v>
          </cell>
        </row>
        <row r="4954">
          <cell r="B4954" t="str">
            <v>Sharq Dārfūr</v>
          </cell>
          <cell r="C4954" t="str">
            <v>SDSharq Dārfūr</v>
          </cell>
        </row>
        <row r="4955">
          <cell r="B4955" t="str">
            <v>East Darfur</v>
          </cell>
          <cell r="C4955" t="str">
            <v>SDEast Darfur</v>
          </cell>
        </row>
        <row r="4956">
          <cell r="B4956" t="str">
            <v>Shamāl Dārfūr</v>
          </cell>
          <cell r="C4956" t="str">
            <v>SDShamāl Dārfūr</v>
          </cell>
        </row>
        <row r="4957">
          <cell r="B4957" t="str">
            <v>North Darfur</v>
          </cell>
          <cell r="C4957" t="str">
            <v>SDNorth Darfur</v>
          </cell>
        </row>
        <row r="4958">
          <cell r="B4958" t="str">
            <v>Janūb Dārfūr</v>
          </cell>
          <cell r="C4958" t="str">
            <v>SDJanūb Dārfūr</v>
          </cell>
        </row>
        <row r="4959">
          <cell r="B4959" t="str">
            <v>South Darfur</v>
          </cell>
          <cell r="C4959" t="str">
            <v>SDSouth Darfur</v>
          </cell>
        </row>
        <row r="4960">
          <cell r="B4960" t="str">
            <v>Gharb Dārfūr</v>
          </cell>
          <cell r="C4960" t="str">
            <v>SDGharb Dārfūr</v>
          </cell>
        </row>
        <row r="4961">
          <cell r="B4961" t="str">
            <v>West Darfur</v>
          </cell>
          <cell r="C4961" t="str">
            <v>SDWest Darfur</v>
          </cell>
        </row>
        <row r="4962">
          <cell r="B4962" t="str">
            <v>Al Qaḑārif</v>
          </cell>
          <cell r="C4962" t="str">
            <v>SDAl Qaḑārif</v>
          </cell>
        </row>
        <row r="4963">
          <cell r="B4963" t="str">
            <v>Gedaref</v>
          </cell>
          <cell r="C4963" t="str">
            <v>SDGedaref</v>
          </cell>
        </row>
        <row r="4964">
          <cell r="B4964" t="str">
            <v>Gharb Kurdufān</v>
          </cell>
          <cell r="C4964" t="str">
            <v>SDGharb Kurdufān</v>
          </cell>
        </row>
        <row r="4965">
          <cell r="B4965" t="str">
            <v>West Kordofan</v>
          </cell>
          <cell r="C4965" t="str">
            <v>SDWest Kordofan</v>
          </cell>
        </row>
        <row r="4966">
          <cell r="B4966" t="str">
            <v>Al Jazīrah</v>
          </cell>
          <cell r="C4966" t="str">
            <v>SDAl Jazīrah</v>
          </cell>
        </row>
        <row r="4967">
          <cell r="B4967" t="str">
            <v>Gezira</v>
          </cell>
          <cell r="C4967" t="str">
            <v>SDGezira</v>
          </cell>
        </row>
        <row r="4968">
          <cell r="B4968" t="str">
            <v>Kassalā</v>
          </cell>
          <cell r="C4968" t="str">
            <v>SDKassalā</v>
          </cell>
        </row>
        <row r="4969">
          <cell r="B4969" t="str">
            <v>Kassala</v>
          </cell>
          <cell r="C4969" t="str">
            <v>SDKassala</v>
          </cell>
        </row>
        <row r="4970">
          <cell r="B4970" t="str">
            <v>Al Kharţūm</v>
          </cell>
          <cell r="C4970" t="str">
            <v>SDAl Kharţūm</v>
          </cell>
        </row>
        <row r="4971">
          <cell r="B4971" t="str">
            <v>Khartoum</v>
          </cell>
          <cell r="C4971" t="str">
            <v>SDKhartoum</v>
          </cell>
        </row>
        <row r="4972">
          <cell r="B4972" t="str">
            <v>Shiamāl Kurdufān</v>
          </cell>
          <cell r="C4972" t="str">
            <v>SDShiamāl Kurdufān</v>
          </cell>
        </row>
        <row r="4973">
          <cell r="B4973" t="str">
            <v>North Kordofan</v>
          </cell>
          <cell r="C4973" t="str">
            <v>SDNorth Kordofan</v>
          </cell>
        </row>
        <row r="4974">
          <cell r="B4974" t="str">
            <v>Janūb Kurdufān</v>
          </cell>
          <cell r="C4974" t="str">
            <v>SDJanūb Kurdufān</v>
          </cell>
        </row>
        <row r="4975">
          <cell r="B4975" t="str">
            <v>South Kordofan</v>
          </cell>
          <cell r="C4975" t="str">
            <v>SDSouth Kordofan</v>
          </cell>
        </row>
        <row r="4976">
          <cell r="B4976" t="str">
            <v>An Nīl al Azraq</v>
          </cell>
          <cell r="C4976" t="str">
            <v>SDAn Nīl al Azraq</v>
          </cell>
        </row>
        <row r="4977">
          <cell r="B4977" t="str">
            <v>Blue Nile</v>
          </cell>
          <cell r="C4977" t="str">
            <v>SDBlue Nile</v>
          </cell>
        </row>
        <row r="4978">
          <cell r="B4978" t="str">
            <v>Ash Shamālīyah</v>
          </cell>
          <cell r="C4978" t="str">
            <v>SDAsh Shamālīyah</v>
          </cell>
        </row>
        <row r="4979">
          <cell r="B4979" t="str">
            <v>Northern</v>
          </cell>
          <cell r="C4979" t="str">
            <v>SDNorthern</v>
          </cell>
        </row>
        <row r="4980">
          <cell r="B4980" t="str">
            <v>Nahr an Nīl</v>
          </cell>
          <cell r="C4980" t="str">
            <v>SDNahr an Nīl</v>
          </cell>
        </row>
        <row r="4981">
          <cell r="B4981" t="str">
            <v>River Nile</v>
          </cell>
          <cell r="C4981" t="str">
            <v>SDRiver Nile</v>
          </cell>
        </row>
        <row r="4982">
          <cell r="B4982" t="str">
            <v>An Nīl al Abyaḑ</v>
          </cell>
          <cell r="C4982" t="str">
            <v>SDAn Nīl al Abyaḑ</v>
          </cell>
        </row>
        <row r="4983">
          <cell r="B4983" t="str">
            <v>White Nile</v>
          </cell>
          <cell r="C4983" t="str">
            <v>SDWhite Nile</v>
          </cell>
        </row>
        <row r="4984">
          <cell r="B4984" t="str">
            <v>Al Baḩr al Aḩmar</v>
          </cell>
          <cell r="C4984" t="str">
            <v>SDAl Baḩr al Aḩmar</v>
          </cell>
        </row>
        <row r="4985">
          <cell r="B4985" t="str">
            <v>Red Sea</v>
          </cell>
          <cell r="C4985" t="str">
            <v>SDRed Sea</v>
          </cell>
        </row>
        <row r="4986">
          <cell r="B4986" t="str">
            <v>Sinnār</v>
          </cell>
          <cell r="C4986" t="str">
            <v>SDSinnār</v>
          </cell>
        </row>
        <row r="4987">
          <cell r="B4987" t="str">
            <v>Sennar</v>
          </cell>
          <cell r="C4987" t="str">
            <v>SDSennar</v>
          </cell>
        </row>
        <row r="4988">
          <cell r="B4988" t="str">
            <v>Stockholms län [SE-01]</v>
          </cell>
          <cell r="C4988" t="str">
            <v>SEStockholms län [SE-01]</v>
          </cell>
        </row>
        <row r="4989">
          <cell r="B4989" t="str">
            <v>Västerbottens län [SE-24]</v>
          </cell>
          <cell r="C4989" t="str">
            <v>SEVästerbottens län [SE-24]</v>
          </cell>
        </row>
        <row r="4990">
          <cell r="B4990" t="str">
            <v>Norrbottens län [SE-25]</v>
          </cell>
          <cell r="C4990" t="str">
            <v>SENorrbottens län [SE-25]</v>
          </cell>
        </row>
        <row r="4991">
          <cell r="B4991" t="str">
            <v>Uppsala län [SE-03]</v>
          </cell>
          <cell r="C4991" t="str">
            <v>SEUppsala län [SE-03]</v>
          </cell>
        </row>
        <row r="4992">
          <cell r="B4992" t="str">
            <v>Södermanlands län [SE-04]</v>
          </cell>
          <cell r="C4992" t="str">
            <v>SESödermanlands län [SE-04]</v>
          </cell>
        </row>
        <row r="4993">
          <cell r="B4993" t="str">
            <v>Östergötlands län [SE-05]</v>
          </cell>
          <cell r="C4993" t="str">
            <v>SEÖstergötlands län [SE-05]</v>
          </cell>
        </row>
        <row r="4994">
          <cell r="B4994" t="str">
            <v>Jönköpings län [SE-06]</v>
          </cell>
          <cell r="C4994" t="str">
            <v>SEJönköpings län [SE-06]</v>
          </cell>
        </row>
        <row r="4995">
          <cell r="B4995" t="str">
            <v>Kronobergs län [SE-07]</v>
          </cell>
          <cell r="C4995" t="str">
            <v>SEKronobergs län [SE-07]</v>
          </cell>
        </row>
        <row r="4996">
          <cell r="B4996" t="str">
            <v>Kalmar län [SE-08]</v>
          </cell>
          <cell r="C4996" t="str">
            <v>SEKalmar län [SE-08]</v>
          </cell>
        </row>
        <row r="4997">
          <cell r="B4997" t="str">
            <v>Gotlands län [SE-09]</v>
          </cell>
          <cell r="C4997" t="str">
            <v>SEGotlands län [SE-09]</v>
          </cell>
        </row>
        <row r="4998">
          <cell r="B4998" t="str">
            <v>Blekinge län [SE-10]</v>
          </cell>
          <cell r="C4998" t="str">
            <v>SEBlekinge län [SE-10]</v>
          </cell>
        </row>
        <row r="4999">
          <cell r="B4999" t="str">
            <v>Skåne län [SE-12]</v>
          </cell>
          <cell r="C4999" t="str">
            <v>SESkåne län [SE-12]</v>
          </cell>
        </row>
        <row r="5000">
          <cell r="B5000" t="str">
            <v>Hallands län [SE-13]</v>
          </cell>
          <cell r="C5000" t="str">
            <v>SEHallands län [SE-13]</v>
          </cell>
        </row>
        <row r="5001">
          <cell r="B5001" t="str">
            <v>Västra Götalands län [SE-14]</v>
          </cell>
          <cell r="C5001" t="str">
            <v>SEVästra Götalands län [SE-14]</v>
          </cell>
        </row>
        <row r="5002">
          <cell r="B5002" t="str">
            <v>Värmlands län [SE-17]</v>
          </cell>
          <cell r="C5002" t="str">
            <v>SEVärmlands län [SE-17]</v>
          </cell>
        </row>
        <row r="5003">
          <cell r="B5003" t="str">
            <v>Örebro län [SE-18]</v>
          </cell>
          <cell r="C5003" t="str">
            <v>SEÖrebro län [SE-18]</v>
          </cell>
        </row>
        <row r="5004">
          <cell r="B5004" t="str">
            <v>Västmanlands län [SE-19]</v>
          </cell>
          <cell r="C5004" t="str">
            <v>SEVästmanlands län [SE-19]</v>
          </cell>
        </row>
        <row r="5005">
          <cell r="B5005" t="str">
            <v>Dalarnas län [SE-20]</v>
          </cell>
          <cell r="C5005" t="str">
            <v>SEDalarnas län [SE-20]</v>
          </cell>
        </row>
        <row r="5006">
          <cell r="B5006" t="str">
            <v>Gävleborgs län [SE-21]</v>
          </cell>
          <cell r="C5006" t="str">
            <v>SEGävleborgs län [SE-21]</v>
          </cell>
        </row>
        <row r="5007">
          <cell r="B5007" t="str">
            <v>Västernorrlands län [SE-22]</v>
          </cell>
          <cell r="C5007" t="str">
            <v>SEVästernorrlands län [SE-22]</v>
          </cell>
        </row>
        <row r="5008">
          <cell r="B5008" t="str">
            <v>Jämtlands län [SE-23]</v>
          </cell>
          <cell r="C5008" t="str">
            <v>SEJämtlands län [SE-23]</v>
          </cell>
        </row>
        <row r="5009">
          <cell r="B5009" t="str">
            <v>Central Singapore</v>
          </cell>
          <cell r="C5009" t="str">
            <v>SGCentral Singapore</v>
          </cell>
        </row>
        <row r="5010">
          <cell r="B5010" t="str">
            <v>North East</v>
          </cell>
          <cell r="C5010" t="str">
            <v>SGNorth East</v>
          </cell>
        </row>
        <row r="5011">
          <cell r="B5011" t="str">
            <v>North West</v>
          </cell>
          <cell r="C5011" t="str">
            <v>SGNorth West</v>
          </cell>
        </row>
        <row r="5012">
          <cell r="B5012" t="str">
            <v>South East</v>
          </cell>
          <cell r="C5012" t="str">
            <v>SGSouth East</v>
          </cell>
        </row>
        <row r="5013">
          <cell r="B5013" t="str">
            <v>South West</v>
          </cell>
          <cell r="C5013" t="str">
            <v>SGSouth West</v>
          </cell>
        </row>
        <row r="5014">
          <cell r="B5014" t="str">
            <v>Ascension</v>
          </cell>
          <cell r="C5014" t="str">
            <v>SHAscension</v>
          </cell>
        </row>
        <row r="5015">
          <cell r="B5015" t="str">
            <v>Saint Helena</v>
          </cell>
          <cell r="C5015" t="str">
            <v>SHSaint Helena</v>
          </cell>
        </row>
        <row r="5016">
          <cell r="B5016" t="str">
            <v>Tristan da Cunha</v>
          </cell>
          <cell r="C5016" t="str">
            <v>SHTristan da Cunha</v>
          </cell>
        </row>
        <row r="5017">
          <cell r="B5017" t="str">
            <v>Ajdovščina</v>
          </cell>
          <cell r="C5017" t="str">
            <v>SIAjdovščina</v>
          </cell>
        </row>
        <row r="5018">
          <cell r="B5018" t="str">
            <v>Beltinci</v>
          </cell>
          <cell r="C5018" t="str">
            <v>SIBeltinci</v>
          </cell>
        </row>
        <row r="5019">
          <cell r="B5019" t="str">
            <v>Bled</v>
          </cell>
          <cell r="C5019" t="str">
            <v>SIBled</v>
          </cell>
        </row>
        <row r="5020">
          <cell r="B5020" t="str">
            <v>Bohinj</v>
          </cell>
          <cell r="C5020" t="str">
            <v>SIBohinj</v>
          </cell>
        </row>
        <row r="5021">
          <cell r="B5021" t="str">
            <v>Borovnica</v>
          </cell>
          <cell r="C5021" t="str">
            <v>SIBorovnica</v>
          </cell>
        </row>
        <row r="5022">
          <cell r="B5022" t="str">
            <v>Bovec</v>
          </cell>
          <cell r="C5022" t="str">
            <v>SIBovec</v>
          </cell>
        </row>
        <row r="5023">
          <cell r="B5023" t="str">
            <v>Brda</v>
          </cell>
          <cell r="C5023" t="str">
            <v>SIBrda</v>
          </cell>
        </row>
        <row r="5024">
          <cell r="B5024" t="str">
            <v>Brezovica</v>
          </cell>
          <cell r="C5024" t="str">
            <v>SIBrezovica</v>
          </cell>
        </row>
        <row r="5025">
          <cell r="B5025" t="str">
            <v>Brežice</v>
          </cell>
          <cell r="C5025" t="str">
            <v>SIBrežice</v>
          </cell>
        </row>
        <row r="5026">
          <cell r="B5026" t="str">
            <v>Tišina</v>
          </cell>
          <cell r="C5026" t="str">
            <v>SITišina</v>
          </cell>
        </row>
        <row r="5027">
          <cell r="B5027" t="str">
            <v>Celje</v>
          </cell>
          <cell r="C5027" t="str">
            <v>SICelje</v>
          </cell>
        </row>
        <row r="5028">
          <cell r="B5028" t="str">
            <v>Cerklje na Gorenjskem</v>
          </cell>
          <cell r="C5028" t="str">
            <v>SICerklje na Gorenjskem</v>
          </cell>
        </row>
        <row r="5029">
          <cell r="B5029" t="str">
            <v>Cerknica</v>
          </cell>
          <cell r="C5029" t="str">
            <v>SICerknica</v>
          </cell>
        </row>
        <row r="5030">
          <cell r="B5030" t="str">
            <v>Cerkno</v>
          </cell>
          <cell r="C5030" t="str">
            <v>SICerkno</v>
          </cell>
        </row>
        <row r="5031">
          <cell r="B5031" t="str">
            <v>Črenšovci</v>
          </cell>
          <cell r="C5031" t="str">
            <v>SIČrenšovci</v>
          </cell>
        </row>
        <row r="5032">
          <cell r="B5032" t="str">
            <v>Črna na Koroškem</v>
          </cell>
          <cell r="C5032" t="str">
            <v>SIČrna na Koroškem</v>
          </cell>
        </row>
        <row r="5033">
          <cell r="B5033" t="str">
            <v>Črnomelj</v>
          </cell>
          <cell r="C5033" t="str">
            <v>SIČrnomelj</v>
          </cell>
        </row>
        <row r="5034">
          <cell r="B5034" t="str">
            <v>Destrnik</v>
          </cell>
          <cell r="C5034" t="str">
            <v>SIDestrnik</v>
          </cell>
        </row>
        <row r="5035">
          <cell r="B5035" t="str">
            <v>Divača</v>
          </cell>
          <cell r="C5035" t="str">
            <v>SIDivača</v>
          </cell>
        </row>
        <row r="5036">
          <cell r="B5036" t="str">
            <v>Dobrepolje</v>
          </cell>
          <cell r="C5036" t="str">
            <v>SIDobrepolje</v>
          </cell>
        </row>
        <row r="5037">
          <cell r="B5037" t="str">
            <v>Dobrova-Polhov Gradec</v>
          </cell>
          <cell r="C5037" t="str">
            <v>SIDobrova-Polhov Gradec</v>
          </cell>
        </row>
        <row r="5038">
          <cell r="B5038" t="str">
            <v>Dol pri Ljubljani</v>
          </cell>
          <cell r="C5038" t="str">
            <v>SIDol pri Ljubljani</v>
          </cell>
        </row>
        <row r="5039">
          <cell r="B5039" t="str">
            <v>Domžale</v>
          </cell>
          <cell r="C5039" t="str">
            <v>SIDomžale</v>
          </cell>
        </row>
        <row r="5040">
          <cell r="B5040" t="str">
            <v>Dornava</v>
          </cell>
          <cell r="C5040" t="str">
            <v>SIDornava</v>
          </cell>
        </row>
        <row r="5041">
          <cell r="B5041" t="str">
            <v>Dravograd</v>
          </cell>
          <cell r="C5041" t="str">
            <v>SIDravograd</v>
          </cell>
        </row>
        <row r="5042">
          <cell r="B5042" t="str">
            <v>Duplek</v>
          </cell>
          <cell r="C5042" t="str">
            <v>SIDuplek</v>
          </cell>
        </row>
        <row r="5043">
          <cell r="B5043" t="str">
            <v>Gorenja vas-Poljane</v>
          </cell>
          <cell r="C5043" t="str">
            <v>SIGorenja vas-Poljane</v>
          </cell>
        </row>
        <row r="5044">
          <cell r="B5044" t="str">
            <v>Gorišnica</v>
          </cell>
          <cell r="C5044" t="str">
            <v>SIGorišnica</v>
          </cell>
        </row>
        <row r="5045">
          <cell r="B5045" t="str">
            <v>Gornja Radgona</v>
          </cell>
          <cell r="C5045" t="str">
            <v>SIGornja Radgona</v>
          </cell>
        </row>
        <row r="5046">
          <cell r="B5046" t="str">
            <v>Gornji Grad</v>
          </cell>
          <cell r="C5046" t="str">
            <v>SIGornji Grad</v>
          </cell>
        </row>
        <row r="5047">
          <cell r="B5047" t="str">
            <v>Gornji Petrovci</v>
          </cell>
          <cell r="C5047" t="str">
            <v>SIGornji Petrovci</v>
          </cell>
        </row>
        <row r="5048">
          <cell r="B5048" t="str">
            <v>Grosuplje</v>
          </cell>
          <cell r="C5048" t="str">
            <v>SIGrosuplje</v>
          </cell>
        </row>
        <row r="5049">
          <cell r="B5049" t="str">
            <v>Šalovci</v>
          </cell>
          <cell r="C5049" t="str">
            <v>SIŠalovci</v>
          </cell>
        </row>
        <row r="5050">
          <cell r="B5050" t="str">
            <v>Hrastnik</v>
          </cell>
          <cell r="C5050" t="str">
            <v>SIHrastnik</v>
          </cell>
        </row>
        <row r="5051">
          <cell r="B5051" t="str">
            <v>Hrpelje-Kozina</v>
          </cell>
          <cell r="C5051" t="str">
            <v>SIHrpelje-Kozina</v>
          </cell>
        </row>
        <row r="5052">
          <cell r="B5052" t="str">
            <v>Idrija</v>
          </cell>
          <cell r="C5052" t="str">
            <v>SIIdrija</v>
          </cell>
        </row>
        <row r="5053">
          <cell r="B5053" t="str">
            <v>Ig</v>
          </cell>
          <cell r="C5053" t="str">
            <v>SIIg</v>
          </cell>
        </row>
        <row r="5054">
          <cell r="B5054" t="str">
            <v>Ilirska Bistrica</v>
          </cell>
          <cell r="C5054" t="str">
            <v>SIIlirska Bistrica</v>
          </cell>
        </row>
        <row r="5055">
          <cell r="B5055" t="str">
            <v>Ivančna Gorica</v>
          </cell>
          <cell r="C5055" t="str">
            <v>SIIvančna Gorica</v>
          </cell>
        </row>
        <row r="5056">
          <cell r="B5056" t="str">
            <v>Izola</v>
          </cell>
          <cell r="C5056" t="str">
            <v>SIIzola</v>
          </cell>
        </row>
        <row r="5057">
          <cell r="B5057" t="str">
            <v>Jesenice</v>
          </cell>
          <cell r="C5057" t="str">
            <v>SIJesenice</v>
          </cell>
        </row>
        <row r="5058">
          <cell r="B5058" t="str">
            <v>Juršinci</v>
          </cell>
          <cell r="C5058" t="str">
            <v>SIJuršinci</v>
          </cell>
        </row>
        <row r="5059">
          <cell r="B5059" t="str">
            <v>Kamnik</v>
          </cell>
          <cell r="C5059" t="str">
            <v>SIKamnik</v>
          </cell>
        </row>
        <row r="5060">
          <cell r="B5060" t="str">
            <v>Kanal</v>
          </cell>
          <cell r="C5060" t="str">
            <v>SIKanal</v>
          </cell>
        </row>
        <row r="5061">
          <cell r="B5061" t="str">
            <v>Kidričevo</v>
          </cell>
          <cell r="C5061" t="str">
            <v>SIKidričevo</v>
          </cell>
        </row>
        <row r="5062">
          <cell r="B5062" t="str">
            <v>Kobarid</v>
          </cell>
          <cell r="C5062" t="str">
            <v>SIKobarid</v>
          </cell>
        </row>
        <row r="5063">
          <cell r="B5063" t="str">
            <v>Kobilje</v>
          </cell>
          <cell r="C5063" t="str">
            <v>SIKobilje</v>
          </cell>
        </row>
        <row r="5064">
          <cell r="B5064" t="str">
            <v>Kočevje</v>
          </cell>
          <cell r="C5064" t="str">
            <v>SIKočevje</v>
          </cell>
        </row>
        <row r="5065">
          <cell r="B5065" t="str">
            <v>Komen</v>
          </cell>
          <cell r="C5065" t="str">
            <v>SIKomen</v>
          </cell>
        </row>
        <row r="5066">
          <cell r="B5066" t="str">
            <v>Koper</v>
          </cell>
          <cell r="C5066" t="str">
            <v>SIKoper</v>
          </cell>
        </row>
        <row r="5067">
          <cell r="B5067" t="str">
            <v>Kozje</v>
          </cell>
          <cell r="C5067" t="str">
            <v>SIKozje</v>
          </cell>
        </row>
        <row r="5068">
          <cell r="B5068" t="str">
            <v>Kranj</v>
          </cell>
          <cell r="C5068" t="str">
            <v>SIKranj</v>
          </cell>
        </row>
        <row r="5069">
          <cell r="B5069" t="str">
            <v>Kranjska Gora</v>
          </cell>
          <cell r="C5069" t="str">
            <v>SIKranjska Gora</v>
          </cell>
        </row>
        <row r="5070">
          <cell r="B5070" t="str">
            <v>Krško</v>
          </cell>
          <cell r="C5070" t="str">
            <v>SIKrško</v>
          </cell>
        </row>
        <row r="5071">
          <cell r="B5071" t="str">
            <v>Kungota</v>
          </cell>
          <cell r="C5071" t="str">
            <v>SIKungota</v>
          </cell>
        </row>
        <row r="5072">
          <cell r="B5072" t="str">
            <v>Kuzma</v>
          </cell>
          <cell r="C5072" t="str">
            <v>SIKuzma</v>
          </cell>
        </row>
        <row r="5073">
          <cell r="B5073" t="str">
            <v>Laško</v>
          </cell>
          <cell r="C5073" t="str">
            <v>SILaško</v>
          </cell>
        </row>
        <row r="5074">
          <cell r="B5074" t="str">
            <v>Lenart</v>
          </cell>
          <cell r="C5074" t="str">
            <v>SILenart</v>
          </cell>
        </row>
        <row r="5075">
          <cell r="B5075" t="str">
            <v>Lendava</v>
          </cell>
          <cell r="C5075" t="str">
            <v>SILendava</v>
          </cell>
        </row>
        <row r="5076">
          <cell r="B5076" t="str">
            <v>Litija</v>
          </cell>
          <cell r="C5076" t="str">
            <v>SILitija</v>
          </cell>
        </row>
        <row r="5077">
          <cell r="B5077" t="str">
            <v>Ljubljana</v>
          </cell>
          <cell r="C5077" t="str">
            <v>SILjubljana</v>
          </cell>
        </row>
        <row r="5078">
          <cell r="B5078" t="str">
            <v>Ljubno</v>
          </cell>
          <cell r="C5078" t="str">
            <v>SILjubno</v>
          </cell>
        </row>
        <row r="5079">
          <cell r="B5079" t="str">
            <v>Ljutomer</v>
          </cell>
          <cell r="C5079" t="str">
            <v>SILjutomer</v>
          </cell>
        </row>
        <row r="5080">
          <cell r="B5080" t="str">
            <v>Logatec</v>
          </cell>
          <cell r="C5080" t="str">
            <v>SILogatec</v>
          </cell>
        </row>
        <row r="5081">
          <cell r="B5081" t="str">
            <v>Loška Dolina</v>
          </cell>
          <cell r="C5081" t="str">
            <v>SILoška Dolina</v>
          </cell>
        </row>
        <row r="5082">
          <cell r="B5082" t="str">
            <v>Loški Potok</v>
          </cell>
          <cell r="C5082" t="str">
            <v>SILoški Potok</v>
          </cell>
        </row>
        <row r="5083">
          <cell r="B5083" t="str">
            <v>Luče</v>
          </cell>
          <cell r="C5083" t="str">
            <v>SILuče</v>
          </cell>
        </row>
        <row r="5084">
          <cell r="B5084" t="str">
            <v>Lukovica</v>
          </cell>
          <cell r="C5084" t="str">
            <v>SILukovica</v>
          </cell>
        </row>
        <row r="5085">
          <cell r="B5085" t="str">
            <v>Majšperk</v>
          </cell>
          <cell r="C5085" t="str">
            <v>SIMajšperk</v>
          </cell>
        </row>
        <row r="5086">
          <cell r="B5086" t="str">
            <v>Maribor</v>
          </cell>
          <cell r="C5086" t="str">
            <v>SIMaribor</v>
          </cell>
        </row>
        <row r="5087">
          <cell r="B5087" t="str">
            <v>Medvode</v>
          </cell>
          <cell r="C5087" t="str">
            <v>SIMedvode</v>
          </cell>
        </row>
        <row r="5088">
          <cell r="B5088" t="str">
            <v>Mengeš</v>
          </cell>
          <cell r="C5088" t="str">
            <v>SIMengeš</v>
          </cell>
        </row>
        <row r="5089">
          <cell r="B5089" t="str">
            <v>Metlika</v>
          </cell>
          <cell r="C5089" t="str">
            <v>SIMetlika</v>
          </cell>
        </row>
        <row r="5090">
          <cell r="B5090" t="str">
            <v>Mežica</v>
          </cell>
          <cell r="C5090" t="str">
            <v>SIMežica</v>
          </cell>
        </row>
        <row r="5091">
          <cell r="B5091" t="str">
            <v>Miren-Kostanjevica</v>
          </cell>
          <cell r="C5091" t="str">
            <v>SIMiren-Kostanjevica</v>
          </cell>
        </row>
        <row r="5092">
          <cell r="B5092" t="str">
            <v>Mislinja</v>
          </cell>
          <cell r="C5092" t="str">
            <v>SIMislinja</v>
          </cell>
        </row>
        <row r="5093">
          <cell r="B5093" t="str">
            <v>Moravče</v>
          </cell>
          <cell r="C5093" t="str">
            <v>SIMoravče</v>
          </cell>
        </row>
        <row r="5094">
          <cell r="B5094" t="str">
            <v>Moravske Toplice</v>
          </cell>
          <cell r="C5094" t="str">
            <v>SIMoravske Toplice</v>
          </cell>
        </row>
        <row r="5095">
          <cell r="B5095" t="str">
            <v>Mozirje</v>
          </cell>
          <cell r="C5095" t="str">
            <v>SIMozirje</v>
          </cell>
        </row>
        <row r="5096">
          <cell r="B5096" t="str">
            <v>Murska Sobota</v>
          </cell>
          <cell r="C5096" t="str">
            <v>SIMurska Sobota</v>
          </cell>
        </row>
        <row r="5097">
          <cell r="B5097" t="str">
            <v>Muta</v>
          </cell>
          <cell r="C5097" t="str">
            <v>SIMuta</v>
          </cell>
        </row>
        <row r="5098">
          <cell r="B5098" t="str">
            <v>Naklo</v>
          </cell>
          <cell r="C5098" t="str">
            <v>SINaklo</v>
          </cell>
        </row>
        <row r="5099">
          <cell r="B5099" t="str">
            <v>Nazarje</v>
          </cell>
          <cell r="C5099" t="str">
            <v>SINazarje</v>
          </cell>
        </row>
        <row r="5100">
          <cell r="B5100" t="str">
            <v>Nova Gorica</v>
          </cell>
          <cell r="C5100" t="str">
            <v>SINova Gorica</v>
          </cell>
        </row>
        <row r="5101">
          <cell r="B5101" t="str">
            <v>Novo Mesto</v>
          </cell>
          <cell r="C5101" t="str">
            <v>SINovo Mesto</v>
          </cell>
        </row>
        <row r="5102">
          <cell r="B5102" t="str">
            <v>Odranci</v>
          </cell>
          <cell r="C5102" t="str">
            <v>SIOdranci</v>
          </cell>
        </row>
        <row r="5103">
          <cell r="B5103" t="str">
            <v>Ormož</v>
          </cell>
          <cell r="C5103" t="str">
            <v>SIOrmož</v>
          </cell>
        </row>
        <row r="5104">
          <cell r="B5104" t="str">
            <v>Osilnica</v>
          </cell>
          <cell r="C5104" t="str">
            <v>SIOsilnica</v>
          </cell>
        </row>
        <row r="5105">
          <cell r="B5105" t="str">
            <v>Pesnica</v>
          </cell>
          <cell r="C5105" t="str">
            <v>SIPesnica</v>
          </cell>
        </row>
        <row r="5106">
          <cell r="B5106" t="str">
            <v>Piran</v>
          </cell>
          <cell r="C5106" t="str">
            <v>SIPiran</v>
          </cell>
        </row>
        <row r="5107">
          <cell r="B5107" t="str">
            <v>Pivka</v>
          </cell>
          <cell r="C5107" t="str">
            <v>SIPivka</v>
          </cell>
        </row>
        <row r="5108">
          <cell r="B5108" t="str">
            <v>Podčetrtek</v>
          </cell>
          <cell r="C5108" t="str">
            <v>SIPodčetrtek</v>
          </cell>
        </row>
        <row r="5109">
          <cell r="B5109" t="str">
            <v>Podvelka</v>
          </cell>
          <cell r="C5109" t="str">
            <v>SIPodvelka</v>
          </cell>
        </row>
        <row r="5110">
          <cell r="B5110" t="str">
            <v>Postojna</v>
          </cell>
          <cell r="C5110" t="str">
            <v>SIPostojna</v>
          </cell>
        </row>
        <row r="5111">
          <cell r="B5111" t="str">
            <v>Preddvor</v>
          </cell>
          <cell r="C5111" t="str">
            <v>SIPreddvor</v>
          </cell>
        </row>
        <row r="5112">
          <cell r="B5112" t="str">
            <v>Ptuj</v>
          </cell>
          <cell r="C5112" t="str">
            <v>SIPtuj</v>
          </cell>
        </row>
        <row r="5113">
          <cell r="B5113" t="str">
            <v>Puconci</v>
          </cell>
          <cell r="C5113" t="str">
            <v>SIPuconci</v>
          </cell>
        </row>
        <row r="5114">
          <cell r="B5114" t="str">
            <v>Rače-Fram</v>
          </cell>
          <cell r="C5114" t="str">
            <v>SIRače-Fram</v>
          </cell>
        </row>
        <row r="5115">
          <cell r="B5115" t="str">
            <v>Radeče</v>
          </cell>
          <cell r="C5115" t="str">
            <v>SIRadeče</v>
          </cell>
        </row>
        <row r="5116">
          <cell r="B5116" t="str">
            <v>Radenci</v>
          </cell>
          <cell r="C5116" t="str">
            <v>SIRadenci</v>
          </cell>
        </row>
        <row r="5117">
          <cell r="B5117" t="str">
            <v>Radlje ob Dravi</v>
          </cell>
          <cell r="C5117" t="str">
            <v>SIRadlje ob Dravi</v>
          </cell>
        </row>
        <row r="5118">
          <cell r="B5118" t="str">
            <v>Radovljica</v>
          </cell>
          <cell r="C5118" t="str">
            <v>SIRadovljica</v>
          </cell>
        </row>
        <row r="5119">
          <cell r="B5119" t="str">
            <v>Ravne na Koroškem</v>
          </cell>
          <cell r="C5119" t="str">
            <v>SIRavne na Koroškem</v>
          </cell>
        </row>
        <row r="5120">
          <cell r="B5120" t="str">
            <v>Ribnica</v>
          </cell>
          <cell r="C5120" t="str">
            <v>SIRibnica</v>
          </cell>
        </row>
        <row r="5121">
          <cell r="B5121" t="str">
            <v>Rogašovci</v>
          </cell>
          <cell r="C5121" t="str">
            <v>SIRogašovci</v>
          </cell>
        </row>
        <row r="5122">
          <cell r="B5122" t="str">
            <v>Rogaška Slatina</v>
          </cell>
          <cell r="C5122" t="str">
            <v>SIRogaška Slatina</v>
          </cell>
        </row>
        <row r="5123">
          <cell r="B5123" t="str">
            <v>Rogatec</v>
          </cell>
          <cell r="C5123" t="str">
            <v>SIRogatec</v>
          </cell>
        </row>
        <row r="5124">
          <cell r="B5124" t="str">
            <v>Ruše</v>
          </cell>
          <cell r="C5124" t="str">
            <v>SIRuše</v>
          </cell>
        </row>
        <row r="5125">
          <cell r="B5125" t="str">
            <v>Semič</v>
          </cell>
          <cell r="C5125" t="str">
            <v>SISemič</v>
          </cell>
        </row>
        <row r="5126">
          <cell r="B5126" t="str">
            <v>Sevnica</v>
          </cell>
          <cell r="C5126" t="str">
            <v>SISevnica</v>
          </cell>
        </row>
        <row r="5127">
          <cell r="B5127" t="str">
            <v>Sežana</v>
          </cell>
          <cell r="C5127" t="str">
            <v>SISežana</v>
          </cell>
        </row>
        <row r="5128">
          <cell r="B5128" t="str">
            <v>Slovenj Gradec</v>
          </cell>
          <cell r="C5128" t="str">
            <v>SISlovenj Gradec</v>
          </cell>
        </row>
        <row r="5129">
          <cell r="B5129" t="str">
            <v>Slovenska Bistrica</v>
          </cell>
          <cell r="C5129" t="str">
            <v>SISlovenska Bistrica</v>
          </cell>
        </row>
        <row r="5130">
          <cell r="B5130" t="str">
            <v>Slovenske Konjice</v>
          </cell>
          <cell r="C5130" t="str">
            <v>SISlovenske Konjice</v>
          </cell>
        </row>
        <row r="5131">
          <cell r="B5131" t="str">
            <v>Starše</v>
          </cell>
          <cell r="C5131" t="str">
            <v>SIStarše</v>
          </cell>
        </row>
        <row r="5132">
          <cell r="B5132" t="str">
            <v>Sveti Jurij</v>
          </cell>
          <cell r="C5132" t="str">
            <v>SISveti Jurij</v>
          </cell>
        </row>
        <row r="5133">
          <cell r="B5133" t="str">
            <v>Šenčur</v>
          </cell>
          <cell r="C5133" t="str">
            <v>SIŠenčur</v>
          </cell>
        </row>
        <row r="5134">
          <cell r="B5134" t="str">
            <v>Šentilj</v>
          </cell>
          <cell r="C5134" t="str">
            <v>SIŠentilj</v>
          </cell>
        </row>
        <row r="5135">
          <cell r="B5135" t="str">
            <v>Šentjernej</v>
          </cell>
          <cell r="C5135" t="str">
            <v>SIŠentjernej</v>
          </cell>
        </row>
        <row r="5136">
          <cell r="B5136" t="str">
            <v>Šentjur</v>
          </cell>
          <cell r="C5136" t="str">
            <v>SIŠentjur</v>
          </cell>
        </row>
        <row r="5137">
          <cell r="B5137" t="str">
            <v>Škocjan</v>
          </cell>
          <cell r="C5137" t="str">
            <v>SIŠkocjan</v>
          </cell>
        </row>
        <row r="5138">
          <cell r="B5138" t="str">
            <v>Škofja Loka</v>
          </cell>
          <cell r="C5138" t="str">
            <v>SIŠkofja Loka</v>
          </cell>
        </row>
        <row r="5139">
          <cell r="B5139" t="str">
            <v>Škofljica</v>
          </cell>
          <cell r="C5139" t="str">
            <v>SIŠkofljica</v>
          </cell>
        </row>
        <row r="5140">
          <cell r="B5140" t="str">
            <v>Šmarje pri Jelšah</v>
          </cell>
          <cell r="C5140" t="str">
            <v>SIŠmarje pri Jelšah</v>
          </cell>
        </row>
        <row r="5141">
          <cell r="B5141" t="str">
            <v>Šmartno ob Paki</v>
          </cell>
          <cell r="C5141" t="str">
            <v>SIŠmartno ob Paki</v>
          </cell>
        </row>
        <row r="5142">
          <cell r="B5142" t="str">
            <v>Šoštanj</v>
          </cell>
          <cell r="C5142" t="str">
            <v>SIŠoštanj</v>
          </cell>
        </row>
        <row r="5143">
          <cell r="B5143" t="str">
            <v>Štore</v>
          </cell>
          <cell r="C5143" t="str">
            <v>SIŠtore</v>
          </cell>
        </row>
        <row r="5144">
          <cell r="B5144" t="str">
            <v>Tolmin</v>
          </cell>
          <cell r="C5144" t="str">
            <v>SITolmin</v>
          </cell>
        </row>
        <row r="5145">
          <cell r="B5145" t="str">
            <v>Trbovlje</v>
          </cell>
          <cell r="C5145" t="str">
            <v>SITrbovlje</v>
          </cell>
        </row>
        <row r="5146">
          <cell r="B5146" t="str">
            <v>Trebnje</v>
          </cell>
          <cell r="C5146" t="str">
            <v>SITrebnje</v>
          </cell>
        </row>
        <row r="5147">
          <cell r="B5147" t="str">
            <v>Tržič</v>
          </cell>
          <cell r="C5147" t="str">
            <v>SITržič</v>
          </cell>
        </row>
        <row r="5148">
          <cell r="B5148" t="str">
            <v>Turnišče</v>
          </cell>
          <cell r="C5148" t="str">
            <v>SITurnišče</v>
          </cell>
        </row>
        <row r="5149">
          <cell r="B5149" t="str">
            <v>Velenje</v>
          </cell>
          <cell r="C5149" t="str">
            <v>SIVelenje</v>
          </cell>
        </row>
        <row r="5150">
          <cell r="B5150" t="str">
            <v>Velike Lašče</v>
          </cell>
          <cell r="C5150" t="str">
            <v>SIVelike Lašče</v>
          </cell>
        </row>
        <row r="5151">
          <cell r="B5151" t="str">
            <v>Videm</v>
          </cell>
          <cell r="C5151" t="str">
            <v>SIVidem</v>
          </cell>
        </row>
        <row r="5152">
          <cell r="B5152" t="str">
            <v>Vipava</v>
          </cell>
          <cell r="C5152" t="str">
            <v>SIVipava</v>
          </cell>
        </row>
        <row r="5153">
          <cell r="B5153" t="str">
            <v>Vitanje</v>
          </cell>
          <cell r="C5153" t="str">
            <v>SIVitanje</v>
          </cell>
        </row>
        <row r="5154">
          <cell r="B5154" t="str">
            <v>Vodice</v>
          </cell>
          <cell r="C5154" t="str">
            <v>SIVodice</v>
          </cell>
        </row>
        <row r="5155">
          <cell r="B5155" t="str">
            <v>Vojnik</v>
          </cell>
          <cell r="C5155" t="str">
            <v>SIVojnik</v>
          </cell>
        </row>
        <row r="5156">
          <cell r="B5156" t="str">
            <v>Vrhnika</v>
          </cell>
          <cell r="C5156" t="str">
            <v>SIVrhnika</v>
          </cell>
        </row>
        <row r="5157">
          <cell r="B5157" t="str">
            <v>Vuzenica</v>
          </cell>
          <cell r="C5157" t="str">
            <v>SIVuzenica</v>
          </cell>
        </row>
        <row r="5158">
          <cell r="B5158" t="str">
            <v>Zagorje ob Savi</v>
          </cell>
          <cell r="C5158" t="str">
            <v>SIZagorje ob Savi</v>
          </cell>
        </row>
        <row r="5159">
          <cell r="B5159" t="str">
            <v>Zavrč</v>
          </cell>
          <cell r="C5159" t="str">
            <v>SIZavrč</v>
          </cell>
        </row>
        <row r="5160">
          <cell r="B5160" t="str">
            <v>Zreče</v>
          </cell>
          <cell r="C5160" t="str">
            <v>SIZreče</v>
          </cell>
        </row>
        <row r="5161">
          <cell r="B5161" t="str">
            <v>Železniki</v>
          </cell>
          <cell r="C5161" t="str">
            <v>SIŽelezniki</v>
          </cell>
        </row>
        <row r="5162">
          <cell r="B5162" t="str">
            <v>Žiri</v>
          </cell>
          <cell r="C5162" t="str">
            <v>SIŽiri</v>
          </cell>
        </row>
        <row r="5163">
          <cell r="B5163" t="str">
            <v>Benedikt</v>
          </cell>
          <cell r="C5163" t="str">
            <v>SIBenedikt</v>
          </cell>
        </row>
        <row r="5164">
          <cell r="B5164" t="str">
            <v>Bistrica ob Sotli</v>
          </cell>
          <cell r="C5164" t="str">
            <v>SIBistrica ob Sotli</v>
          </cell>
        </row>
        <row r="5165">
          <cell r="B5165" t="str">
            <v>Bloke</v>
          </cell>
          <cell r="C5165" t="str">
            <v>SIBloke</v>
          </cell>
        </row>
        <row r="5166">
          <cell r="B5166" t="str">
            <v>Braslovče</v>
          </cell>
          <cell r="C5166" t="str">
            <v>SIBraslovče</v>
          </cell>
        </row>
        <row r="5167">
          <cell r="B5167" t="str">
            <v>Cankova</v>
          </cell>
          <cell r="C5167" t="str">
            <v>SICankova</v>
          </cell>
        </row>
        <row r="5168">
          <cell r="B5168" t="str">
            <v>Cerkvenjak</v>
          </cell>
          <cell r="C5168" t="str">
            <v>SICerkvenjak</v>
          </cell>
        </row>
        <row r="5169">
          <cell r="B5169" t="str">
            <v>Dobje</v>
          </cell>
          <cell r="C5169" t="str">
            <v>SIDobje</v>
          </cell>
        </row>
        <row r="5170">
          <cell r="B5170" t="str">
            <v>Dobrna</v>
          </cell>
          <cell r="C5170" t="str">
            <v>SIDobrna</v>
          </cell>
        </row>
        <row r="5171">
          <cell r="B5171" t="str">
            <v>Dobrovnik</v>
          </cell>
          <cell r="C5171" t="str">
            <v>SIDobrovnik</v>
          </cell>
        </row>
        <row r="5172">
          <cell r="B5172" t="str">
            <v>Dolenjske Toplice</v>
          </cell>
          <cell r="C5172" t="str">
            <v>SIDolenjske Toplice</v>
          </cell>
        </row>
        <row r="5173">
          <cell r="B5173" t="str">
            <v>Grad</v>
          </cell>
          <cell r="C5173" t="str">
            <v>SIGrad</v>
          </cell>
        </row>
        <row r="5174">
          <cell r="B5174" t="str">
            <v>Hajdina</v>
          </cell>
          <cell r="C5174" t="str">
            <v>SIHajdina</v>
          </cell>
        </row>
        <row r="5175">
          <cell r="B5175" t="str">
            <v>Hoče-Slivnica</v>
          </cell>
          <cell r="C5175" t="str">
            <v>SIHoče-Slivnica</v>
          </cell>
        </row>
        <row r="5176">
          <cell r="B5176" t="str">
            <v>Hodoš</v>
          </cell>
          <cell r="C5176" t="str">
            <v>SIHodoš</v>
          </cell>
        </row>
        <row r="5177">
          <cell r="B5177" t="str">
            <v>Horjul</v>
          </cell>
          <cell r="C5177" t="str">
            <v>SIHorjul</v>
          </cell>
        </row>
        <row r="5178">
          <cell r="B5178" t="str">
            <v>Jezersko</v>
          </cell>
          <cell r="C5178" t="str">
            <v>SIJezersko</v>
          </cell>
        </row>
        <row r="5179">
          <cell r="B5179" t="str">
            <v>Komenda</v>
          </cell>
          <cell r="C5179" t="str">
            <v>SIKomenda</v>
          </cell>
        </row>
        <row r="5180">
          <cell r="B5180" t="str">
            <v>Kostel</v>
          </cell>
          <cell r="C5180" t="str">
            <v>SIKostel</v>
          </cell>
        </row>
        <row r="5181">
          <cell r="B5181" t="str">
            <v>Križevci</v>
          </cell>
          <cell r="C5181" t="str">
            <v>SIKriževci</v>
          </cell>
        </row>
        <row r="5182">
          <cell r="B5182" t="str">
            <v>Lovrenc na Pohorju</v>
          </cell>
          <cell r="C5182" t="str">
            <v>SILovrenc na Pohorju</v>
          </cell>
        </row>
        <row r="5183">
          <cell r="B5183" t="str">
            <v>Markovci</v>
          </cell>
          <cell r="C5183" t="str">
            <v>SIMarkovci</v>
          </cell>
        </row>
        <row r="5184">
          <cell r="B5184" t="str">
            <v>Miklavž na Dravskem Polju</v>
          </cell>
          <cell r="C5184" t="str">
            <v>SIMiklavž na Dravskem Polju</v>
          </cell>
        </row>
        <row r="5185">
          <cell r="B5185" t="str">
            <v>Mirna Peč</v>
          </cell>
          <cell r="C5185" t="str">
            <v>SIMirna Peč</v>
          </cell>
        </row>
        <row r="5186">
          <cell r="B5186" t="str">
            <v>Oplotnica</v>
          </cell>
          <cell r="C5186" t="str">
            <v>SIOplotnica</v>
          </cell>
        </row>
        <row r="5187">
          <cell r="B5187" t="str">
            <v>Podlehnik</v>
          </cell>
          <cell r="C5187" t="str">
            <v>SIPodlehnik</v>
          </cell>
        </row>
        <row r="5188">
          <cell r="B5188" t="str">
            <v>Polzela</v>
          </cell>
          <cell r="C5188" t="str">
            <v>SIPolzela</v>
          </cell>
        </row>
        <row r="5189">
          <cell r="B5189" t="str">
            <v>Prebold</v>
          </cell>
          <cell r="C5189" t="str">
            <v>SIPrebold</v>
          </cell>
        </row>
        <row r="5190">
          <cell r="B5190" t="str">
            <v>Prevalje</v>
          </cell>
          <cell r="C5190" t="str">
            <v>SIPrevalje</v>
          </cell>
        </row>
        <row r="5191">
          <cell r="B5191" t="str">
            <v>Razkrižje</v>
          </cell>
          <cell r="C5191" t="str">
            <v>SIRazkrižje</v>
          </cell>
        </row>
        <row r="5192">
          <cell r="B5192" t="str">
            <v>Ribnica na Pohorju</v>
          </cell>
          <cell r="C5192" t="str">
            <v>SIRibnica na Pohorju</v>
          </cell>
        </row>
        <row r="5193">
          <cell r="B5193" t="str">
            <v>Selnica ob Dravi</v>
          </cell>
          <cell r="C5193" t="str">
            <v>SISelnica ob Dravi</v>
          </cell>
        </row>
        <row r="5194">
          <cell r="B5194" t="str">
            <v>Sodražica</v>
          </cell>
          <cell r="C5194" t="str">
            <v>SISodražica</v>
          </cell>
        </row>
        <row r="5195">
          <cell r="B5195" t="str">
            <v>Solčava</v>
          </cell>
          <cell r="C5195" t="str">
            <v>SISolčava</v>
          </cell>
        </row>
        <row r="5196">
          <cell r="B5196" t="str">
            <v>Sveta Ana</v>
          </cell>
          <cell r="C5196" t="str">
            <v>SISveta Ana</v>
          </cell>
        </row>
        <row r="5197">
          <cell r="B5197" t="str">
            <v>Sveti Andraž v Slovenskih Goricah</v>
          </cell>
          <cell r="C5197" t="str">
            <v>SISveti Andraž v Slovenskih Goricah</v>
          </cell>
        </row>
        <row r="5198">
          <cell r="B5198" t="str">
            <v>Šempeter-Vrtojba</v>
          </cell>
          <cell r="C5198" t="str">
            <v>SIŠempeter-Vrtojba</v>
          </cell>
        </row>
        <row r="5199">
          <cell r="B5199" t="str">
            <v>Tabor</v>
          </cell>
          <cell r="C5199" t="str">
            <v>SITabor</v>
          </cell>
        </row>
        <row r="5200">
          <cell r="B5200" t="str">
            <v>Trnovska Vas</v>
          </cell>
          <cell r="C5200" t="str">
            <v>SITrnovska Vas</v>
          </cell>
        </row>
        <row r="5201">
          <cell r="B5201" t="str">
            <v>Trzin</v>
          </cell>
          <cell r="C5201" t="str">
            <v>SITrzin</v>
          </cell>
        </row>
        <row r="5202">
          <cell r="B5202" t="str">
            <v>Velika Polana</v>
          </cell>
          <cell r="C5202" t="str">
            <v>SIVelika Polana</v>
          </cell>
        </row>
        <row r="5203">
          <cell r="B5203" t="str">
            <v>Veržej</v>
          </cell>
          <cell r="C5203" t="str">
            <v>SIVeržej</v>
          </cell>
        </row>
        <row r="5204">
          <cell r="B5204" t="str">
            <v>Vransko</v>
          </cell>
          <cell r="C5204" t="str">
            <v>SIVransko</v>
          </cell>
        </row>
        <row r="5205">
          <cell r="B5205" t="str">
            <v>Žalec</v>
          </cell>
          <cell r="C5205" t="str">
            <v>SIŽalec</v>
          </cell>
        </row>
        <row r="5206">
          <cell r="B5206" t="str">
            <v>Žetale</v>
          </cell>
          <cell r="C5206" t="str">
            <v>SIŽetale</v>
          </cell>
        </row>
        <row r="5207">
          <cell r="B5207" t="str">
            <v>Žirovnica</v>
          </cell>
          <cell r="C5207" t="str">
            <v>SIŽirovnica</v>
          </cell>
        </row>
        <row r="5208">
          <cell r="B5208" t="str">
            <v>Žužemberk</v>
          </cell>
          <cell r="C5208" t="str">
            <v>SIŽužemberk</v>
          </cell>
        </row>
        <row r="5209">
          <cell r="B5209" t="str">
            <v>Šmartno pri Litiji</v>
          </cell>
          <cell r="C5209" t="str">
            <v>SIŠmartno pri Litiji</v>
          </cell>
        </row>
        <row r="5210">
          <cell r="B5210" t="str">
            <v>Apače</v>
          </cell>
          <cell r="C5210" t="str">
            <v>SIApače</v>
          </cell>
        </row>
        <row r="5211">
          <cell r="B5211" t="str">
            <v>Cirkulane</v>
          </cell>
          <cell r="C5211" t="str">
            <v>SICirkulane</v>
          </cell>
        </row>
        <row r="5212">
          <cell r="B5212" t="str">
            <v>Kosanjevica na Krki</v>
          </cell>
          <cell r="C5212" t="str">
            <v>SIKosanjevica na Krki</v>
          </cell>
        </row>
        <row r="5213">
          <cell r="B5213" t="str">
            <v>Makole</v>
          </cell>
          <cell r="C5213" t="str">
            <v>SIMakole</v>
          </cell>
        </row>
        <row r="5214">
          <cell r="B5214" t="str">
            <v>Mokronog-Trebelno</v>
          </cell>
          <cell r="C5214" t="str">
            <v>SIMokronog-Trebelno</v>
          </cell>
        </row>
        <row r="5215">
          <cell r="B5215" t="str">
            <v>Poljčane</v>
          </cell>
          <cell r="C5215" t="str">
            <v>SIPoljčane</v>
          </cell>
        </row>
        <row r="5216">
          <cell r="B5216" t="str">
            <v>Renče-Vogrsko</v>
          </cell>
          <cell r="C5216" t="str">
            <v>SIRenče-Vogrsko</v>
          </cell>
        </row>
        <row r="5217">
          <cell r="B5217" t="str">
            <v>Središče ob Dravi</v>
          </cell>
          <cell r="C5217" t="str">
            <v>SISredišče ob Dravi</v>
          </cell>
        </row>
        <row r="5218">
          <cell r="B5218" t="str">
            <v>Straža</v>
          </cell>
          <cell r="C5218" t="str">
            <v>SIStraža</v>
          </cell>
        </row>
        <row r="5219">
          <cell r="B5219" t="str">
            <v>Sveta Trojica v Slovenskih Goricah</v>
          </cell>
          <cell r="C5219" t="str">
            <v>SISveta Trojica v Slovenskih Goricah</v>
          </cell>
        </row>
        <row r="5220">
          <cell r="B5220" t="str">
            <v>Sveti Tomaž</v>
          </cell>
          <cell r="C5220" t="str">
            <v>SISveti Tomaž</v>
          </cell>
        </row>
        <row r="5221">
          <cell r="B5221" t="str">
            <v>Šmarješke Toplice</v>
          </cell>
          <cell r="C5221" t="str">
            <v>SIŠmarješke Toplice</v>
          </cell>
        </row>
        <row r="5222">
          <cell r="B5222" t="str">
            <v>Gorje</v>
          </cell>
          <cell r="C5222" t="str">
            <v>SIGorje</v>
          </cell>
        </row>
        <row r="5223">
          <cell r="B5223" t="str">
            <v>Log-Dragomer</v>
          </cell>
          <cell r="C5223" t="str">
            <v>SILog-Dragomer</v>
          </cell>
        </row>
        <row r="5224">
          <cell r="B5224" t="str">
            <v>Rečica ob Savinji</v>
          </cell>
          <cell r="C5224" t="str">
            <v>SIRečica ob Savinji</v>
          </cell>
        </row>
        <row r="5225">
          <cell r="B5225" t="str">
            <v>Sveti Jurij v Slovenskih Goricah</v>
          </cell>
          <cell r="C5225" t="str">
            <v>SISveti Jurij v Slovenskih Goricah</v>
          </cell>
        </row>
        <row r="5226">
          <cell r="B5226" t="str">
            <v>Šentrupert</v>
          </cell>
          <cell r="C5226" t="str">
            <v>SIŠentrupert</v>
          </cell>
        </row>
        <row r="5227">
          <cell r="B5227" t="str">
            <v>Mirna</v>
          </cell>
          <cell r="C5227" t="str">
            <v>SIMirna</v>
          </cell>
        </row>
        <row r="5228">
          <cell r="B5228" t="str">
            <v>Ankaran</v>
          </cell>
          <cell r="C5228" t="str">
            <v>SIAnkaran</v>
          </cell>
        </row>
        <row r="5229">
          <cell r="B5229" t="str">
            <v>Banskobystrický kraj</v>
          </cell>
          <cell r="C5229" t="str">
            <v>SKBanskobystrický kraj</v>
          </cell>
        </row>
        <row r="5230">
          <cell r="B5230" t="str">
            <v>Bratislavský kraj</v>
          </cell>
          <cell r="C5230" t="str">
            <v>SKBratislavský kraj</v>
          </cell>
        </row>
        <row r="5231">
          <cell r="B5231" t="str">
            <v>Košický kraj</v>
          </cell>
          <cell r="C5231" t="str">
            <v>SKKošický kraj</v>
          </cell>
        </row>
        <row r="5232">
          <cell r="B5232" t="str">
            <v>Nitriansky kraj</v>
          </cell>
          <cell r="C5232" t="str">
            <v>SKNitriansky kraj</v>
          </cell>
        </row>
        <row r="5233">
          <cell r="B5233" t="str">
            <v>Prešovský kraj</v>
          </cell>
          <cell r="C5233" t="str">
            <v>SKPrešovský kraj</v>
          </cell>
        </row>
        <row r="5234">
          <cell r="B5234" t="str">
            <v>Trnavský kraj</v>
          </cell>
          <cell r="C5234" t="str">
            <v>SKTrnavský kraj</v>
          </cell>
        </row>
        <row r="5235">
          <cell r="B5235" t="str">
            <v>Trenčiansky kraj</v>
          </cell>
          <cell r="C5235" t="str">
            <v>SKTrenčiansky kraj</v>
          </cell>
        </row>
        <row r="5236">
          <cell r="B5236" t="str">
            <v>Žilinský kraj</v>
          </cell>
          <cell r="C5236" t="str">
            <v>SKŽilinský kraj</v>
          </cell>
        </row>
        <row r="5237">
          <cell r="B5237" t="str">
            <v>Western Area (Freetown)</v>
          </cell>
          <cell r="C5237" t="str">
            <v>SLWestern Area (Freetown)</v>
          </cell>
        </row>
        <row r="5238">
          <cell r="B5238" t="str">
            <v>Eastern</v>
          </cell>
          <cell r="C5238" t="str">
            <v>SLEastern</v>
          </cell>
        </row>
        <row r="5239">
          <cell r="B5239" t="str">
            <v>Northern</v>
          </cell>
          <cell r="C5239" t="str">
            <v>SLNorthern</v>
          </cell>
        </row>
        <row r="5240">
          <cell r="B5240" t="str">
            <v>North Western</v>
          </cell>
          <cell r="C5240" t="str">
            <v>SLNorth Western</v>
          </cell>
        </row>
        <row r="5241">
          <cell r="B5241" t="str">
            <v>Southern</v>
          </cell>
          <cell r="C5241" t="str">
            <v>SLSouthern</v>
          </cell>
        </row>
        <row r="5242">
          <cell r="B5242" t="str">
            <v>Acquaviva</v>
          </cell>
          <cell r="C5242" t="str">
            <v>SMAcquaviva</v>
          </cell>
        </row>
        <row r="5243">
          <cell r="B5243" t="str">
            <v>Chiesanuova</v>
          </cell>
          <cell r="C5243" t="str">
            <v>SMChiesanuova</v>
          </cell>
        </row>
        <row r="5244">
          <cell r="B5244" t="str">
            <v>Domagnano</v>
          </cell>
          <cell r="C5244" t="str">
            <v>SMDomagnano</v>
          </cell>
        </row>
        <row r="5245">
          <cell r="B5245" t="str">
            <v>Faetano</v>
          </cell>
          <cell r="C5245" t="str">
            <v>SMFaetano</v>
          </cell>
        </row>
        <row r="5246">
          <cell r="B5246" t="str">
            <v>Fiorentino</v>
          </cell>
          <cell r="C5246" t="str">
            <v>SMFiorentino</v>
          </cell>
        </row>
        <row r="5247">
          <cell r="B5247" t="str">
            <v>Borgo Maggiore</v>
          </cell>
          <cell r="C5247" t="str">
            <v>SMBorgo Maggiore</v>
          </cell>
        </row>
        <row r="5248">
          <cell r="B5248" t="str">
            <v>San Marino</v>
          </cell>
          <cell r="C5248" t="str">
            <v>SMSan Marino</v>
          </cell>
        </row>
        <row r="5249">
          <cell r="B5249" t="str">
            <v>Montegiardino</v>
          </cell>
          <cell r="C5249" t="str">
            <v>SMMontegiardino</v>
          </cell>
        </row>
        <row r="5250">
          <cell r="B5250" t="str">
            <v>Serravalle</v>
          </cell>
          <cell r="C5250" t="str">
            <v>SMSerravalle</v>
          </cell>
        </row>
        <row r="5251">
          <cell r="B5251" t="str">
            <v>Diourbel</v>
          </cell>
          <cell r="C5251" t="str">
            <v>SNDiourbel</v>
          </cell>
        </row>
        <row r="5252">
          <cell r="B5252" t="str">
            <v>Dakar</v>
          </cell>
          <cell r="C5252" t="str">
            <v>SNDakar</v>
          </cell>
        </row>
        <row r="5253">
          <cell r="B5253" t="str">
            <v>Fatick</v>
          </cell>
          <cell r="C5253" t="str">
            <v>SNFatick</v>
          </cell>
        </row>
        <row r="5254">
          <cell r="B5254" t="str">
            <v>Kaffrine</v>
          </cell>
          <cell r="C5254" t="str">
            <v>SNKaffrine</v>
          </cell>
        </row>
        <row r="5255">
          <cell r="B5255" t="str">
            <v>Kolda</v>
          </cell>
          <cell r="C5255" t="str">
            <v>SNKolda</v>
          </cell>
        </row>
        <row r="5256">
          <cell r="B5256" t="str">
            <v>Kédougou</v>
          </cell>
          <cell r="C5256" t="str">
            <v>SNKédougou</v>
          </cell>
        </row>
        <row r="5257">
          <cell r="B5257" t="str">
            <v>Kaolack</v>
          </cell>
          <cell r="C5257" t="str">
            <v>SNKaolack</v>
          </cell>
        </row>
        <row r="5258">
          <cell r="B5258" t="str">
            <v>Louga</v>
          </cell>
          <cell r="C5258" t="str">
            <v>SNLouga</v>
          </cell>
        </row>
        <row r="5259">
          <cell r="B5259" t="str">
            <v>Matam</v>
          </cell>
          <cell r="C5259" t="str">
            <v>SNMatam</v>
          </cell>
        </row>
        <row r="5260">
          <cell r="B5260" t="str">
            <v>Sédhiou</v>
          </cell>
          <cell r="C5260" t="str">
            <v>SNSédhiou</v>
          </cell>
        </row>
        <row r="5261">
          <cell r="B5261" t="str">
            <v>Saint-Louis</v>
          </cell>
          <cell r="C5261" t="str">
            <v>SNSaint-Louis</v>
          </cell>
        </row>
        <row r="5262">
          <cell r="B5262" t="str">
            <v>Tambacounda</v>
          </cell>
          <cell r="C5262" t="str">
            <v>SNTambacounda</v>
          </cell>
        </row>
        <row r="5263">
          <cell r="B5263" t="str">
            <v>Thiès</v>
          </cell>
          <cell r="C5263" t="str">
            <v>SNThiès</v>
          </cell>
        </row>
        <row r="5264">
          <cell r="B5264" t="str">
            <v>Ziguinchor</v>
          </cell>
          <cell r="C5264" t="str">
            <v>SNZiguinchor</v>
          </cell>
        </row>
        <row r="5265">
          <cell r="B5265" t="str">
            <v>Awdal</v>
          </cell>
          <cell r="C5265" t="str">
            <v>SOAwdal</v>
          </cell>
        </row>
        <row r="5266">
          <cell r="B5266" t="str">
            <v>Bakool</v>
          </cell>
          <cell r="C5266" t="str">
            <v>SOBakool</v>
          </cell>
        </row>
        <row r="5267">
          <cell r="B5267" t="str">
            <v>Banaadir</v>
          </cell>
          <cell r="C5267" t="str">
            <v>SOBanaadir</v>
          </cell>
        </row>
        <row r="5268">
          <cell r="B5268" t="str">
            <v>Bari</v>
          </cell>
          <cell r="C5268" t="str">
            <v>SOBari</v>
          </cell>
        </row>
        <row r="5269">
          <cell r="B5269" t="str">
            <v>Bay</v>
          </cell>
          <cell r="C5269" t="str">
            <v>SOBay</v>
          </cell>
        </row>
        <row r="5270">
          <cell r="B5270" t="str">
            <v>Galguduud</v>
          </cell>
          <cell r="C5270" t="str">
            <v>SOGalguduud</v>
          </cell>
        </row>
        <row r="5271">
          <cell r="B5271" t="str">
            <v>Gedo</v>
          </cell>
          <cell r="C5271" t="str">
            <v>SOGedo</v>
          </cell>
        </row>
        <row r="5272">
          <cell r="B5272" t="str">
            <v>Hiiraan</v>
          </cell>
          <cell r="C5272" t="str">
            <v>SOHiiraan</v>
          </cell>
        </row>
        <row r="5273">
          <cell r="B5273" t="str">
            <v>Jubbada Dhexe</v>
          </cell>
          <cell r="C5273" t="str">
            <v>SOJubbada Dhexe</v>
          </cell>
        </row>
        <row r="5274">
          <cell r="B5274" t="str">
            <v>Jubbada Hoose</v>
          </cell>
          <cell r="C5274" t="str">
            <v>SOJubbada Hoose</v>
          </cell>
        </row>
        <row r="5275">
          <cell r="B5275" t="str">
            <v>Mudug</v>
          </cell>
          <cell r="C5275" t="str">
            <v>SOMudug</v>
          </cell>
        </row>
        <row r="5276">
          <cell r="B5276" t="str">
            <v>Nugaal</v>
          </cell>
          <cell r="C5276" t="str">
            <v>SONugaal</v>
          </cell>
        </row>
        <row r="5277">
          <cell r="B5277" t="str">
            <v>Sanaag</v>
          </cell>
          <cell r="C5277" t="str">
            <v>SOSanaag</v>
          </cell>
        </row>
        <row r="5278">
          <cell r="B5278" t="str">
            <v>Shabeellaha Dhexe</v>
          </cell>
          <cell r="C5278" t="str">
            <v>SOShabeellaha Dhexe</v>
          </cell>
        </row>
        <row r="5279">
          <cell r="B5279" t="str">
            <v>Shabeellaha Hoose</v>
          </cell>
          <cell r="C5279" t="str">
            <v>SOShabeellaha Hoose</v>
          </cell>
        </row>
        <row r="5280">
          <cell r="B5280" t="str">
            <v>Sool</v>
          </cell>
          <cell r="C5280" t="str">
            <v>SOSool</v>
          </cell>
        </row>
        <row r="5281">
          <cell r="B5281" t="str">
            <v>Togdheer</v>
          </cell>
          <cell r="C5281" t="str">
            <v>SOTogdheer</v>
          </cell>
        </row>
        <row r="5282">
          <cell r="B5282" t="str">
            <v>Woqooyi Galbeed</v>
          </cell>
          <cell r="C5282" t="str">
            <v>SOWoqooyi Galbeed</v>
          </cell>
        </row>
        <row r="5283">
          <cell r="B5283" t="str">
            <v>Brokopondo</v>
          </cell>
          <cell r="C5283" t="str">
            <v>SRBrokopondo</v>
          </cell>
        </row>
        <row r="5284">
          <cell r="B5284" t="str">
            <v>Commewijne</v>
          </cell>
          <cell r="C5284" t="str">
            <v>SRCommewijne</v>
          </cell>
        </row>
        <row r="5285">
          <cell r="B5285" t="str">
            <v>Coronie</v>
          </cell>
          <cell r="C5285" t="str">
            <v>SRCoronie</v>
          </cell>
        </row>
        <row r="5286">
          <cell r="B5286" t="str">
            <v>Marowijne</v>
          </cell>
          <cell r="C5286" t="str">
            <v>SRMarowijne</v>
          </cell>
        </row>
        <row r="5287">
          <cell r="B5287" t="str">
            <v>Nickerie</v>
          </cell>
          <cell r="C5287" t="str">
            <v>SRNickerie</v>
          </cell>
        </row>
        <row r="5288">
          <cell r="B5288" t="str">
            <v>Paramaribo</v>
          </cell>
          <cell r="C5288" t="str">
            <v>SRParamaribo</v>
          </cell>
        </row>
        <row r="5289">
          <cell r="B5289" t="str">
            <v>Para</v>
          </cell>
          <cell r="C5289" t="str">
            <v>SRPara</v>
          </cell>
        </row>
        <row r="5290">
          <cell r="B5290" t="str">
            <v>Saramacca</v>
          </cell>
          <cell r="C5290" t="str">
            <v>SRSaramacca</v>
          </cell>
        </row>
        <row r="5291">
          <cell r="B5291" t="str">
            <v>Sipaliwini</v>
          </cell>
          <cell r="C5291" t="str">
            <v>SRSipaliwini</v>
          </cell>
        </row>
        <row r="5292">
          <cell r="B5292" t="str">
            <v>Wanica</v>
          </cell>
          <cell r="C5292" t="str">
            <v>SRWanica</v>
          </cell>
        </row>
        <row r="5293">
          <cell r="B5293" t="str">
            <v>Northern Bahr el Ghazal</v>
          </cell>
          <cell r="C5293" t="str">
            <v>SSNorthern Bahr el Ghazal</v>
          </cell>
        </row>
        <row r="5294">
          <cell r="B5294" t="str">
            <v>Western Bahr el  Ghazal</v>
          </cell>
          <cell r="C5294" t="str">
            <v>SSWestern Bahr el  Ghazal</v>
          </cell>
        </row>
        <row r="5295">
          <cell r="B5295" t="str">
            <v>Central Equatoria</v>
          </cell>
          <cell r="C5295" t="str">
            <v>SSCentral Equatoria</v>
          </cell>
        </row>
        <row r="5296">
          <cell r="B5296" t="str">
            <v>Eastern Equatoria</v>
          </cell>
          <cell r="C5296" t="str">
            <v>SSEastern Equatoria</v>
          </cell>
        </row>
        <row r="5297">
          <cell r="B5297" t="str">
            <v>Western Equatoria</v>
          </cell>
          <cell r="C5297" t="str">
            <v>SSWestern Equatoria</v>
          </cell>
        </row>
        <row r="5298">
          <cell r="B5298" t="str">
            <v>Jonglei</v>
          </cell>
          <cell r="C5298" t="str">
            <v>SSJonglei</v>
          </cell>
        </row>
        <row r="5299">
          <cell r="B5299" t="str">
            <v>Lakes</v>
          </cell>
          <cell r="C5299" t="str">
            <v>SSLakes</v>
          </cell>
        </row>
        <row r="5300">
          <cell r="B5300" t="str">
            <v>Upper Nile</v>
          </cell>
          <cell r="C5300" t="str">
            <v>SSUpper Nile</v>
          </cell>
        </row>
        <row r="5301">
          <cell r="B5301" t="str">
            <v>Unity</v>
          </cell>
          <cell r="C5301" t="str">
            <v>SSUnity</v>
          </cell>
        </row>
        <row r="5302">
          <cell r="B5302" t="str">
            <v>Warrap</v>
          </cell>
          <cell r="C5302" t="str">
            <v>SSWarrap</v>
          </cell>
        </row>
        <row r="5303">
          <cell r="B5303" t="str">
            <v>Príncipe</v>
          </cell>
          <cell r="C5303" t="str">
            <v>STPríncipe</v>
          </cell>
        </row>
        <row r="5304">
          <cell r="B5304" t="str">
            <v>São Tomé</v>
          </cell>
          <cell r="C5304" t="str">
            <v>STSão Tomé</v>
          </cell>
        </row>
        <row r="5305">
          <cell r="B5305" t="str">
            <v>Ahuachapán</v>
          </cell>
          <cell r="C5305" t="str">
            <v>SVAhuachapán</v>
          </cell>
        </row>
        <row r="5306">
          <cell r="B5306" t="str">
            <v>Cabañas</v>
          </cell>
          <cell r="C5306" t="str">
            <v>SVCabañas</v>
          </cell>
        </row>
        <row r="5307">
          <cell r="B5307" t="str">
            <v>Chalatenango</v>
          </cell>
          <cell r="C5307" t="str">
            <v>SVChalatenango</v>
          </cell>
        </row>
        <row r="5308">
          <cell r="B5308" t="str">
            <v>Cuscatlán</v>
          </cell>
          <cell r="C5308" t="str">
            <v>SVCuscatlán</v>
          </cell>
        </row>
        <row r="5309">
          <cell r="B5309" t="str">
            <v>La Libertad</v>
          </cell>
          <cell r="C5309" t="str">
            <v>SVLa Libertad</v>
          </cell>
        </row>
        <row r="5310">
          <cell r="B5310" t="str">
            <v>Morazán</v>
          </cell>
          <cell r="C5310" t="str">
            <v>SVMorazán</v>
          </cell>
        </row>
        <row r="5311">
          <cell r="B5311" t="str">
            <v>La Paz</v>
          </cell>
          <cell r="C5311" t="str">
            <v>SVLa Paz</v>
          </cell>
        </row>
        <row r="5312">
          <cell r="B5312" t="str">
            <v>Santa Ana</v>
          </cell>
          <cell r="C5312" t="str">
            <v>SVSanta Ana</v>
          </cell>
        </row>
        <row r="5313">
          <cell r="B5313" t="str">
            <v>San Miguel</v>
          </cell>
          <cell r="C5313" t="str">
            <v>SVSan Miguel</v>
          </cell>
        </row>
        <row r="5314">
          <cell r="B5314" t="str">
            <v>Sonsonate</v>
          </cell>
          <cell r="C5314" t="str">
            <v>SVSonsonate</v>
          </cell>
        </row>
        <row r="5315">
          <cell r="B5315" t="str">
            <v>San Salvador</v>
          </cell>
          <cell r="C5315" t="str">
            <v>SVSan Salvador</v>
          </cell>
        </row>
        <row r="5316">
          <cell r="B5316" t="str">
            <v>San Vicente</v>
          </cell>
          <cell r="C5316" t="str">
            <v>SVSan Vicente</v>
          </cell>
        </row>
        <row r="5317">
          <cell r="B5317" t="str">
            <v>La Unión</v>
          </cell>
          <cell r="C5317" t="str">
            <v>SVLa Unión</v>
          </cell>
        </row>
        <row r="5318">
          <cell r="B5318" t="str">
            <v>Usulután</v>
          </cell>
          <cell r="C5318" t="str">
            <v>SVUsulután</v>
          </cell>
        </row>
        <row r="5319">
          <cell r="B5319" t="str">
            <v>Dimashq</v>
          </cell>
          <cell r="C5319" t="str">
            <v>SYDimashq</v>
          </cell>
        </row>
        <row r="5320">
          <cell r="B5320" t="str">
            <v>Dar'ā</v>
          </cell>
          <cell r="C5320" t="str">
            <v>SYDar'ā</v>
          </cell>
        </row>
        <row r="5321">
          <cell r="B5321" t="str">
            <v>Dayr az Zawr</v>
          </cell>
          <cell r="C5321" t="str">
            <v>SYDayr az Zawr</v>
          </cell>
        </row>
        <row r="5322">
          <cell r="B5322" t="str">
            <v>Al Ḩasakah</v>
          </cell>
          <cell r="C5322" t="str">
            <v>SYAl Ḩasakah</v>
          </cell>
        </row>
        <row r="5323">
          <cell r="B5323" t="str">
            <v>Ḩimş</v>
          </cell>
          <cell r="C5323" t="str">
            <v>SYḨimş</v>
          </cell>
        </row>
        <row r="5324">
          <cell r="B5324" t="str">
            <v>Ḩalab</v>
          </cell>
          <cell r="C5324" t="str">
            <v>SYḨalab</v>
          </cell>
        </row>
        <row r="5325">
          <cell r="B5325" t="str">
            <v>Ḩamāh</v>
          </cell>
          <cell r="C5325" t="str">
            <v>SYḨamāh</v>
          </cell>
        </row>
        <row r="5326">
          <cell r="B5326" t="str">
            <v>Idlib</v>
          </cell>
          <cell r="C5326" t="str">
            <v>SYIdlib</v>
          </cell>
        </row>
        <row r="5327">
          <cell r="B5327" t="str">
            <v>Al Lādhiqīyah</v>
          </cell>
          <cell r="C5327" t="str">
            <v>SYAl Lādhiqīyah</v>
          </cell>
        </row>
        <row r="5328">
          <cell r="B5328" t="str">
            <v>Al Qunayţirah</v>
          </cell>
          <cell r="C5328" t="str">
            <v>SYAl Qunayţirah</v>
          </cell>
        </row>
        <row r="5329">
          <cell r="B5329" t="str">
            <v>Ar Raqqah</v>
          </cell>
          <cell r="C5329" t="str">
            <v>SYAr Raqqah</v>
          </cell>
        </row>
        <row r="5330">
          <cell r="B5330" t="str">
            <v>Rīf Dimashq</v>
          </cell>
          <cell r="C5330" t="str">
            <v>SYRīf Dimashq</v>
          </cell>
        </row>
        <row r="5331">
          <cell r="B5331" t="str">
            <v>As Suwaydā'</v>
          </cell>
          <cell r="C5331" t="str">
            <v>SYAs Suwaydā'</v>
          </cell>
        </row>
        <row r="5332">
          <cell r="B5332" t="str">
            <v>Ţarţūs</v>
          </cell>
          <cell r="C5332" t="str">
            <v>SYŢarţūs</v>
          </cell>
        </row>
        <row r="5333">
          <cell r="B5333" t="str">
            <v>Hhohho</v>
          </cell>
          <cell r="C5333" t="str">
            <v>SZHhohho</v>
          </cell>
        </row>
        <row r="5334">
          <cell r="B5334" t="str">
            <v>Hhohho</v>
          </cell>
          <cell r="C5334" t="str">
            <v>SZHhohho</v>
          </cell>
        </row>
        <row r="5335">
          <cell r="B5335" t="str">
            <v>Lubombo</v>
          </cell>
          <cell r="C5335" t="str">
            <v>SZLubombo</v>
          </cell>
        </row>
        <row r="5336">
          <cell r="B5336" t="str">
            <v>Lubombo</v>
          </cell>
          <cell r="C5336" t="str">
            <v>SZLubombo</v>
          </cell>
        </row>
        <row r="5337">
          <cell r="B5337" t="str">
            <v>Manzini</v>
          </cell>
          <cell r="C5337" t="str">
            <v>SZManzini</v>
          </cell>
        </row>
        <row r="5338">
          <cell r="B5338" t="str">
            <v>Manzini</v>
          </cell>
          <cell r="C5338" t="str">
            <v>SZManzini</v>
          </cell>
        </row>
        <row r="5339">
          <cell r="B5339" t="str">
            <v>Shiselweni</v>
          </cell>
          <cell r="C5339" t="str">
            <v>SZShiselweni</v>
          </cell>
        </row>
        <row r="5340">
          <cell r="B5340" t="str">
            <v>Shiselweni</v>
          </cell>
          <cell r="C5340" t="str">
            <v>SZShiselweni</v>
          </cell>
        </row>
        <row r="5341">
          <cell r="B5341" t="str">
            <v>Al Baţḩah</v>
          </cell>
          <cell r="C5341" t="str">
            <v>TDAl Baţḩah</v>
          </cell>
        </row>
        <row r="5342">
          <cell r="B5342" t="str">
            <v>Batha</v>
          </cell>
          <cell r="C5342" t="str">
            <v>TDBatha</v>
          </cell>
        </row>
        <row r="5343">
          <cell r="B5343" t="str">
            <v>Baḩr al Ghazāl</v>
          </cell>
          <cell r="C5343" t="str">
            <v>TDBaḩr al Ghazāl</v>
          </cell>
        </row>
        <row r="5344">
          <cell r="B5344" t="str">
            <v>Bahr el Ghazal</v>
          </cell>
          <cell r="C5344" t="str">
            <v>TDBahr el Ghazal</v>
          </cell>
        </row>
        <row r="5345">
          <cell r="B5345" t="str">
            <v>Būrkū</v>
          </cell>
          <cell r="C5345" t="str">
            <v>TDBūrkū</v>
          </cell>
        </row>
        <row r="5346">
          <cell r="B5346" t="str">
            <v>Borkou</v>
          </cell>
          <cell r="C5346" t="str">
            <v>TDBorkou</v>
          </cell>
        </row>
        <row r="5347">
          <cell r="B5347" t="str">
            <v>Shārī Bāqirmī</v>
          </cell>
          <cell r="C5347" t="str">
            <v>TDShārī Bāqirmī</v>
          </cell>
        </row>
        <row r="5348">
          <cell r="B5348" t="str">
            <v>Chari-Baguirmi</v>
          </cell>
          <cell r="C5348" t="str">
            <v>TDChari-Baguirmi</v>
          </cell>
        </row>
        <row r="5349">
          <cell r="B5349" t="str">
            <v>Ennedi-Est</v>
          </cell>
          <cell r="C5349" t="str">
            <v>TDEnnedi-Est</v>
          </cell>
        </row>
        <row r="5350">
          <cell r="B5350" t="str">
            <v>Ennedi-Ouest</v>
          </cell>
          <cell r="C5350" t="str">
            <v>TDEnnedi-Ouest</v>
          </cell>
        </row>
        <row r="5351">
          <cell r="B5351" t="str">
            <v>Qīrā</v>
          </cell>
          <cell r="C5351" t="str">
            <v>TDQīrā</v>
          </cell>
        </row>
        <row r="5352">
          <cell r="B5352" t="str">
            <v>Guéra</v>
          </cell>
          <cell r="C5352" t="str">
            <v>TDGuéra</v>
          </cell>
        </row>
        <row r="5353">
          <cell r="B5353" t="str">
            <v>Ḩajjar Lamīs</v>
          </cell>
          <cell r="C5353" t="str">
            <v>TDḨajjar Lamīs</v>
          </cell>
        </row>
        <row r="5354">
          <cell r="B5354" t="str">
            <v>Hadjer Lamis</v>
          </cell>
          <cell r="C5354" t="str">
            <v>TDHadjer Lamis</v>
          </cell>
        </row>
        <row r="5355">
          <cell r="B5355" t="str">
            <v>Kānim</v>
          </cell>
          <cell r="C5355" t="str">
            <v>TDKānim</v>
          </cell>
        </row>
        <row r="5356">
          <cell r="B5356" t="str">
            <v>Kanem</v>
          </cell>
          <cell r="C5356" t="str">
            <v>TDKanem</v>
          </cell>
        </row>
        <row r="5357">
          <cell r="B5357" t="str">
            <v>Al Buḩayrah</v>
          </cell>
          <cell r="C5357" t="str">
            <v>TDAl Buḩayrah</v>
          </cell>
        </row>
        <row r="5358">
          <cell r="B5358" t="str">
            <v>Lac</v>
          </cell>
          <cell r="C5358" t="str">
            <v>TDLac</v>
          </cell>
        </row>
        <row r="5359">
          <cell r="B5359" t="str">
            <v>Lūqūn al Gharbī</v>
          </cell>
          <cell r="C5359" t="str">
            <v>TDLūqūn al Gharbī</v>
          </cell>
        </row>
        <row r="5360">
          <cell r="B5360" t="str">
            <v>Logone-Occidental</v>
          </cell>
          <cell r="C5360" t="str">
            <v>TDLogone-Occidental</v>
          </cell>
        </row>
        <row r="5361">
          <cell r="B5361" t="str">
            <v>Lūqūn ash Sharqī</v>
          </cell>
          <cell r="C5361" t="str">
            <v>TDLūqūn ash Sharqī</v>
          </cell>
        </row>
        <row r="5362">
          <cell r="B5362" t="str">
            <v>Logone-Oriental</v>
          </cell>
          <cell r="C5362" t="str">
            <v>TDLogone-Oriental</v>
          </cell>
        </row>
        <row r="5363">
          <cell r="B5363" t="str">
            <v>Māndūl</v>
          </cell>
          <cell r="C5363" t="str">
            <v>TDMāndūl</v>
          </cell>
        </row>
        <row r="5364">
          <cell r="B5364" t="str">
            <v>Mandoul</v>
          </cell>
          <cell r="C5364" t="str">
            <v>TDMandoul</v>
          </cell>
        </row>
        <row r="5365">
          <cell r="B5365" t="str">
            <v>Shārī al Awsaţ</v>
          </cell>
          <cell r="C5365" t="str">
            <v>TDShārī al Awsaţ</v>
          </cell>
        </row>
        <row r="5366">
          <cell r="B5366" t="str">
            <v>Moyen-Chari</v>
          </cell>
          <cell r="C5366" t="str">
            <v>TDMoyen-Chari</v>
          </cell>
        </row>
        <row r="5367">
          <cell r="B5367" t="str">
            <v>Māyū Kībbī ash Sharqī</v>
          </cell>
          <cell r="C5367" t="str">
            <v>TDMāyū Kībbī ash Sharqī</v>
          </cell>
        </row>
        <row r="5368">
          <cell r="B5368" t="str">
            <v>Mayo-Kebbi-Est</v>
          </cell>
          <cell r="C5368" t="str">
            <v>TDMayo-Kebbi-Est</v>
          </cell>
        </row>
        <row r="5369">
          <cell r="B5369" t="str">
            <v>Māyū Kībbī al Gharbī</v>
          </cell>
          <cell r="C5369" t="str">
            <v>TDMāyū Kībbī al Gharbī</v>
          </cell>
        </row>
        <row r="5370">
          <cell r="B5370" t="str">
            <v>Mayo-Kebbi-Ouest</v>
          </cell>
          <cell r="C5370" t="str">
            <v>TDMayo-Kebbi-Ouest</v>
          </cell>
        </row>
        <row r="5371">
          <cell r="B5371" t="str">
            <v>Madīnat Injamīnā</v>
          </cell>
          <cell r="C5371" t="str">
            <v>TDMadīnat Injamīnā</v>
          </cell>
        </row>
        <row r="5372">
          <cell r="B5372" t="str">
            <v>Ville de Ndjamena</v>
          </cell>
          <cell r="C5372" t="str">
            <v>TDVille de Ndjamena</v>
          </cell>
        </row>
        <row r="5373">
          <cell r="B5373" t="str">
            <v>Waddāy</v>
          </cell>
          <cell r="C5373" t="str">
            <v>TDWaddāy</v>
          </cell>
        </row>
        <row r="5374">
          <cell r="B5374" t="str">
            <v>Ouaddaï</v>
          </cell>
          <cell r="C5374" t="str">
            <v>TDOuaddaï</v>
          </cell>
        </row>
        <row r="5375">
          <cell r="B5375" t="str">
            <v>Salāmāt</v>
          </cell>
          <cell r="C5375" t="str">
            <v>TDSalāmāt</v>
          </cell>
        </row>
        <row r="5376">
          <cell r="B5376" t="str">
            <v>Salamat</v>
          </cell>
          <cell r="C5376" t="str">
            <v>TDSalamat</v>
          </cell>
        </row>
        <row r="5377">
          <cell r="B5377" t="str">
            <v>Sīlā</v>
          </cell>
          <cell r="C5377" t="str">
            <v>TDSīlā</v>
          </cell>
        </row>
        <row r="5378">
          <cell r="B5378" t="str">
            <v>Sila</v>
          </cell>
          <cell r="C5378" t="str">
            <v>TDSila</v>
          </cell>
        </row>
        <row r="5379">
          <cell r="B5379" t="str">
            <v>Tānjilī</v>
          </cell>
          <cell r="C5379" t="str">
            <v>TDTānjilī</v>
          </cell>
        </row>
        <row r="5380">
          <cell r="B5380" t="str">
            <v>Tandjilé</v>
          </cell>
          <cell r="C5380" t="str">
            <v>TDTandjilé</v>
          </cell>
        </row>
        <row r="5381">
          <cell r="B5381" t="str">
            <v>Tibastī</v>
          </cell>
          <cell r="C5381" t="str">
            <v>TDTibastī</v>
          </cell>
        </row>
        <row r="5382">
          <cell r="B5382" t="str">
            <v>Tibesti</v>
          </cell>
          <cell r="C5382" t="str">
            <v>TDTibesti</v>
          </cell>
        </row>
        <row r="5383">
          <cell r="B5383" t="str">
            <v>Wādī Fīrā</v>
          </cell>
          <cell r="C5383" t="str">
            <v>TDWādī Fīrā</v>
          </cell>
        </row>
        <row r="5384">
          <cell r="B5384" t="str">
            <v>Wadi Fira</v>
          </cell>
          <cell r="C5384" t="str">
            <v>TDWadi Fira</v>
          </cell>
        </row>
        <row r="5385">
          <cell r="B5385" t="str">
            <v>Centrale</v>
          </cell>
          <cell r="C5385" t="str">
            <v>TGCentrale</v>
          </cell>
        </row>
        <row r="5386">
          <cell r="B5386" t="str">
            <v>Kara</v>
          </cell>
          <cell r="C5386" t="str">
            <v>TGKara</v>
          </cell>
        </row>
        <row r="5387">
          <cell r="B5387" t="str">
            <v>Maritime (Région)</v>
          </cell>
          <cell r="C5387" t="str">
            <v>TGMaritime (Région)</v>
          </cell>
        </row>
        <row r="5388">
          <cell r="B5388" t="str">
            <v>Plateaux</v>
          </cell>
          <cell r="C5388" t="str">
            <v>TGPlateaux</v>
          </cell>
        </row>
        <row r="5389">
          <cell r="B5389" t="str">
            <v>Savanes</v>
          </cell>
          <cell r="C5389" t="str">
            <v>TGSavanes</v>
          </cell>
        </row>
        <row r="5390">
          <cell r="B5390" t="str">
            <v>Krung Thep Maha Nakhon</v>
          </cell>
          <cell r="C5390" t="str">
            <v>THKrung Thep Maha Nakhon</v>
          </cell>
        </row>
        <row r="5391">
          <cell r="B5391" t="str">
            <v>Samut Prakan</v>
          </cell>
          <cell r="C5391" t="str">
            <v>THSamut Prakan</v>
          </cell>
        </row>
        <row r="5392">
          <cell r="B5392" t="str">
            <v>Nonthaburi</v>
          </cell>
          <cell r="C5392" t="str">
            <v>THNonthaburi</v>
          </cell>
        </row>
        <row r="5393">
          <cell r="B5393" t="str">
            <v>Pathum Thani</v>
          </cell>
          <cell r="C5393" t="str">
            <v>THPathum Thani</v>
          </cell>
        </row>
        <row r="5394">
          <cell r="B5394" t="str">
            <v>Phra Nakhon Si Ayutthaya</v>
          </cell>
          <cell r="C5394" t="str">
            <v>THPhra Nakhon Si Ayutthaya</v>
          </cell>
        </row>
        <row r="5395">
          <cell r="B5395" t="str">
            <v>Ang Thong</v>
          </cell>
          <cell r="C5395" t="str">
            <v>THAng Thong</v>
          </cell>
        </row>
        <row r="5396">
          <cell r="B5396" t="str">
            <v>Lop Buri</v>
          </cell>
          <cell r="C5396" t="str">
            <v>THLop Buri</v>
          </cell>
        </row>
        <row r="5397">
          <cell r="B5397" t="str">
            <v>Sing Buri</v>
          </cell>
          <cell r="C5397" t="str">
            <v>THSing Buri</v>
          </cell>
        </row>
        <row r="5398">
          <cell r="B5398" t="str">
            <v>Chai Nat</v>
          </cell>
          <cell r="C5398" t="str">
            <v>THChai Nat</v>
          </cell>
        </row>
        <row r="5399">
          <cell r="B5399" t="str">
            <v>Saraburi</v>
          </cell>
          <cell r="C5399" t="str">
            <v>THSaraburi</v>
          </cell>
        </row>
        <row r="5400">
          <cell r="B5400" t="str">
            <v>Chon Buri</v>
          </cell>
          <cell r="C5400" t="str">
            <v>THChon Buri</v>
          </cell>
        </row>
        <row r="5401">
          <cell r="B5401" t="str">
            <v>Rayong</v>
          </cell>
          <cell r="C5401" t="str">
            <v>THRayong</v>
          </cell>
        </row>
        <row r="5402">
          <cell r="B5402" t="str">
            <v>Chanthaburi</v>
          </cell>
          <cell r="C5402" t="str">
            <v>THChanthaburi</v>
          </cell>
        </row>
        <row r="5403">
          <cell r="B5403" t="str">
            <v>Trat</v>
          </cell>
          <cell r="C5403" t="str">
            <v>THTrat</v>
          </cell>
        </row>
        <row r="5404">
          <cell r="B5404" t="str">
            <v>Chachoengsao</v>
          </cell>
          <cell r="C5404" t="str">
            <v>THChachoengsao</v>
          </cell>
        </row>
        <row r="5405">
          <cell r="B5405" t="str">
            <v>Prachin Buri</v>
          </cell>
          <cell r="C5405" t="str">
            <v>THPrachin Buri</v>
          </cell>
        </row>
        <row r="5406">
          <cell r="B5406" t="str">
            <v>Nakhon Nayok</v>
          </cell>
          <cell r="C5406" t="str">
            <v>THNakhon Nayok</v>
          </cell>
        </row>
        <row r="5407">
          <cell r="B5407" t="str">
            <v>Sa Kaeo</v>
          </cell>
          <cell r="C5407" t="str">
            <v>THSa Kaeo</v>
          </cell>
        </row>
        <row r="5408">
          <cell r="B5408" t="str">
            <v>Nakhon Ratchasima</v>
          </cell>
          <cell r="C5408" t="str">
            <v>THNakhon Ratchasima</v>
          </cell>
        </row>
        <row r="5409">
          <cell r="B5409" t="str">
            <v>Buri Ram</v>
          </cell>
          <cell r="C5409" t="str">
            <v>THBuri Ram</v>
          </cell>
        </row>
        <row r="5410">
          <cell r="B5410" t="str">
            <v>Surin</v>
          </cell>
          <cell r="C5410" t="str">
            <v>THSurin</v>
          </cell>
        </row>
        <row r="5411">
          <cell r="B5411" t="str">
            <v>Si Sa Ket</v>
          </cell>
          <cell r="C5411" t="str">
            <v>THSi Sa Ket</v>
          </cell>
        </row>
        <row r="5412">
          <cell r="B5412" t="str">
            <v>Ubon Ratchathani</v>
          </cell>
          <cell r="C5412" t="str">
            <v>THUbon Ratchathani</v>
          </cell>
        </row>
        <row r="5413">
          <cell r="B5413" t="str">
            <v>Yasothon</v>
          </cell>
          <cell r="C5413" t="str">
            <v>THYasothon</v>
          </cell>
        </row>
        <row r="5414">
          <cell r="B5414" t="str">
            <v>Chaiyaphum</v>
          </cell>
          <cell r="C5414" t="str">
            <v>THChaiyaphum</v>
          </cell>
        </row>
        <row r="5415">
          <cell r="B5415" t="str">
            <v>Amnat Charoen</v>
          </cell>
          <cell r="C5415" t="str">
            <v>THAmnat Charoen</v>
          </cell>
        </row>
        <row r="5416">
          <cell r="B5416" t="str">
            <v>Bueng Kan</v>
          </cell>
          <cell r="C5416" t="str">
            <v>THBueng Kan</v>
          </cell>
        </row>
        <row r="5417">
          <cell r="B5417" t="str">
            <v>Nong Bua Lam Phu</v>
          </cell>
          <cell r="C5417" t="str">
            <v>THNong Bua Lam Phu</v>
          </cell>
        </row>
        <row r="5418">
          <cell r="B5418" t="str">
            <v>Khon Kaen</v>
          </cell>
          <cell r="C5418" t="str">
            <v>THKhon Kaen</v>
          </cell>
        </row>
        <row r="5419">
          <cell r="B5419" t="str">
            <v>Udon Thani</v>
          </cell>
          <cell r="C5419" t="str">
            <v>THUdon Thani</v>
          </cell>
        </row>
        <row r="5420">
          <cell r="B5420" t="str">
            <v>Loei</v>
          </cell>
          <cell r="C5420" t="str">
            <v>THLoei</v>
          </cell>
        </row>
        <row r="5421">
          <cell r="B5421" t="str">
            <v>Nong Khai</v>
          </cell>
          <cell r="C5421" t="str">
            <v>THNong Khai</v>
          </cell>
        </row>
        <row r="5422">
          <cell r="B5422" t="str">
            <v>Maha Sarakham</v>
          </cell>
          <cell r="C5422" t="str">
            <v>THMaha Sarakham</v>
          </cell>
        </row>
        <row r="5423">
          <cell r="B5423" t="str">
            <v>Roi Et</v>
          </cell>
          <cell r="C5423" t="str">
            <v>THRoi Et</v>
          </cell>
        </row>
        <row r="5424">
          <cell r="B5424" t="str">
            <v>Kalasin</v>
          </cell>
          <cell r="C5424" t="str">
            <v>THKalasin</v>
          </cell>
        </row>
        <row r="5425">
          <cell r="B5425" t="str">
            <v>Sakon Nakhon</v>
          </cell>
          <cell r="C5425" t="str">
            <v>THSakon Nakhon</v>
          </cell>
        </row>
        <row r="5426">
          <cell r="B5426" t="str">
            <v>Nakhon Phanom</v>
          </cell>
          <cell r="C5426" t="str">
            <v>THNakhon Phanom</v>
          </cell>
        </row>
        <row r="5427">
          <cell r="B5427" t="str">
            <v>Mukdahan</v>
          </cell>
          <cell r="C5427" t="str">
            <v>THMukdahan</v>
          </cell>
        </row>
        <row r="5428">
          <cell r="B5428" t="str">
            <v>Chiang Mai</v>
          </cell>
          <cell r="C5428" t="str">
            <v>THChiang Mai</v>
          </cell>
        </row>
        <row r="5429">
          <cell r="B5429" t="str">
            <v>Lamphun</v>
          </cell>
          <cell r="C5429" t="str">
            <v>THLamphun</v>
          </cell>
        </row>
        <row r="5430">
          <cell r="B5430" t="str">
            <v>Lampang</v>
          </cell>
          <cell r="C5430" t="str">
            <v>THLampang</v>
          </cell>
        </row>
        <row r="5431">
          <cell r="B5431" t="str">
            <v>Uttaradit</v>
          </cell>
          <cell r="C5431" t="str">
            <v>THUttaradit</v>
          </cell>
        </row>
        <row r="5432">
          <cell r="B5432" t="str">
            <v>Phrae</v>
          </cell>
          <cell r="C5432" t="str">
            <v>THPhrae</v>
          </cell>
        </row>
        <row r="5433">
          <cell r="B5433" t="str">
            <v>Nan</v>
          </cell>
          <cell r="C5433" t="str">
            <v>THNan</v>
          </cell>
        </row>
        <row r="5434">
          <cell r="B5434" t="str">
            <v>Phayao</v>
          </cell>
          <cell r="C5434" t="str">
            <v>THPhayao</v>
          </cell>
        </row>
        <row r="5435">
          <cell r="B5435" t="str">
            <v>Chiang Rai</v>
          </cell>
          <cell r="C5435" t="str">
            <v>THChiang Rai</v>
          </cell>
        </row>
        <row r="5436">
          <cell r="B5436" t="str">
            <v>Mae Hong Son</v>
          </cell>
          <cell r="C5436" t="str">
            <v>THMae Hong Son</v>
          </cell>
        </row>
        <row r="5437">
          <cell r="B5437" t="str">
            <v>Nakhon Sawan</v>
          </cell>
          <cell r="C5437" t="str">
            <v>THNakhon Sawan</v>
          </cell>
        </row>
        <row r="5438">
          <cell r="B5438" t="str">
            <v>Uthai Thani</v>
          </cell>
          <cell r="C5438" t="str">
            <v>THUthai Thani</v>
          </cell>
        </row>
        <row r="5439">
          <cell r="B5439" t="str">
            <v>Kamphaeng Phet</v>
          </cell>
          <cell r="C5439" t="str">
            <v>THKamphaeng Phet</v>
          </cell>
        </row>
        <row r="5440">
          <cell r="B5440" t="str">
            <v>Tak</v>
          </cell>
          <cell r="C5440" t="str">
            <v>THTak</v>
          </cell>
        </row>
        <row r="5441">
          <cell r="B5441" t="str">
            <v>Sukhothai</v>
          </cell>
          <cell r="C5441" t="str">
            <v>THSukhothai</v>
          </cell>
        </row>
        <row r="5442">
          <cell r="B5442" t="str">
            <v>Phitsanulok</v>
          </cell>
          <cell r="C5442" t="str">
            <v>THPhitsanulok</v>
          </cell>
        </row>
        <row r="5443">
          <cell r="B5443" t="str">
            <v>Phichit</v>
          </cell>
          <cell r="C5443" t="str">
            <v>THPhichit</v>
          </cell>
        </row>
        <row r="5444">
          <cell r="B5444" t="str">
            <v>Phetchabun</v>
          </cell>
          <cell r="C5444" t="str">
            <v>THPhetchabun</v>
          </cell>
        </row>
        <row r="5445">
          <cell r="B5445" t="str">
            <v>Ratchaburi</v>
          </cell>
          <cell r="C5445" t="str">
            <v>THRatchaburi</v>
          </cell>
        </row>
        <row r="5446">
          <cell r="B5446" t="str">
            <v>Kanchanaburi</v>
          </cell>
          <cell r="C5446" t="str">
            <v>THKanchanaburi</v>
          </cell>
        </row>
        <row r="5447">
          <cell r="B5447" t="str">
            <v>Suphan Buri</v>
          </cell>
          <cell r="C5447" t="str">
            <v>THSuphan Buri</v>
          </cell>
        </row>
        <row r="5448">
          <cell r="B5448" t="str">
            <v>Nakhon Pathom</v>
          </cell>
          <cell r="C5448" t="str">
            <v>THNakhon Pathom</v>
          </cell>
        </row>
        <row r="5449">
          <cell r="B5449" t="str">
            <v>Samut Sakhon</v>
          </cell>
          <cell r="C5449" t="str">
            <v>THSamut Sakhon</v>
          </cell>
        </row>
        <row r="5450">
          <cell r="B5450" t="str">
            <v>Samut Songkhram</v>
          </cell>
          <cell r="C5450" t="str">
            <v>THSamut Songkhram</v>
          </cell>
        </row>
        <row r="5451">
          <cell r="B5451" t="str">
            <v>Phetchaburi</v>
          </cell>
          <cell r="C5451" t="str">
            <v>THPhetchaburi</v>
          </cell>
        </row>
        <row r="5452">
          <cell r="B5452" t="str">
            <v>Prachuap Khiri Khan</v>
          </cell>
          <cell r="C5452" t="str">
            <v>THPrachuap Khiri Khan</v>
          </cell>
        </row>
        <row r="5453">
          <cell r="B5453" t="str">
            <v>Nakhon Si Thammarat</v>
          </cell>
          <cell r="C5453" t="str">
            <v>THNakhon Si Thammarat</v>
          </cell>
        </row>
        <row r="5454">
          <cell r="B5454" t="str">
            <v>Krabi</v>
          </cell>
          <cell r="C5454" t="str">
            <v>THKrabi</v>
          </cell>
        </row>
        <row r="5455">
          <cell r="B5455" t="str">
            <v>Phangnga</v>
          </cell>
          <cell r="C5455" t="str">
            <v>THPhangnga</v>
          </cell>
        </row>
        <row r="5456">
          <cell r="B5456" t="str">
            <v>Phuket</v>
          </cell>
          <cell r="C5456" t="str">
            <v>THPhuket</v>
          </cell>
        </row>
        <row r="5457">
          <cell r="B5457" t="str">
            <v>Surat Thani</v>
          </cell>
          <cell r="C5457" t="str">
            <v>THSurat Thani</v>
          </cell>
        </row>
        <row r="5458">
          <cell r="B5458" t="str">
            <v>Ranong</v>
          </cell>
          <cell r="C5458" t="str">
            <v>THRanong</v>
          </cell>
        </row>
        <row r="5459">
          <cell r="B5459" t="str">
            <v>Chumphon</v>
          </cell>
          <cell r="C5459" t="str">
            <v>THChumphon</v>
          </cell>
        </row>
        <row r="5460">
          <cell r="B5460" t="str">
            <v>Songkhla</v>
          </cell>
          <cell r="C5460" t="str">
            <v>THSongkhla</v>
          </cell>
        </row>
        <row r="5461">
          <cell r="B5461" t="str">
            <v>Satun</v>
          </cell>
          <cell r="C5461" t="str">
            <v>THSatun</v>
          </cell>
        </row>
        <row r="5462">
          <cell r="B5462" t="str">
            <v>Trang</v>
          </cell>
          <cell r="C5462" t="str">
            <v>THTrang</v>
          </cell>
        </row>
        <row r="5463">
          <cell r="B5463" t="str">
            <v>Phatthalung</v>
          </cell>
          <cell r="C5463" t="str">
            <v>THPhatthalung</v>
          </cell>
        </row>
        <row r="5464">
          <cell r="B5464" t="str">
            <v>Pattani</v>
          </cell>
          <cell r="C5464" t="str">
            <v>THPattani</v>
          </cell>
        </row>
        <row r="5465">
          <cell r="B5465" t="str">
            <v>Yala</v>
          </cell>
          <cell r="C5465" t="str">
            <v>THYala</v>
          </cell>
        </row>
        <row r="5466">
          <cell r="B5466" t="str">
            <v>Narathiwat</v>
          </cell>
          <cell r="C5466" t="str">
            <v>THNarathiwat</v>
          </cell>
        </row>
        <row r="5467">
          <cell r="B5467" t="str">
            <v>Phatthaya</v>
          </cell>
          <cell r="C5467" t="str">
            <v>THPhatthaya</v>
          </cell>
        </row>
        <row r="5468">
          <cell r="B5468" t="str">
            <v>Khatlon</v>
          </cell>
          <cell r="C5468" t="str">
            <v>TJKhatlon</v>
          </cell>
        </row>
        <row r="5469">
          <cell r="B5469" t="str">
            <v>Sughd</v>
          </cell>
          <cell r="C5469" t="str">
            <v>TJSughd</v>
          </cell>
        </row>
        <row r="5470">
          <cell r="B5470" t="str">
            <v>Kŭhistoni Badakhshon</v>
          </cell>
          <cell r="C5470" t="str">
            <v>TJKŭhistoni Badakhshon</v>
          </cell>
        </row>
        <row r="5471">
          <cell r="B5471" t="str">
            <v>Dushanbe</v>
          </cell>
          <cell r="C5471" t="str">
            <v>TJDushanbe</v>
          </cell>
        </row>
        <row r="5472">
          <cell r="B5472" t="str">
            <v>nohiyahoi tobei jumhurí</v>
          </cell>
          <cell r="C5472" t="str">
            <v>TJnohiyahoi tobei jumhurí</v>
          </cell>
        </row>
        <row r="5473">
          <cell r="B5473" t="str">
            <v>Aileu</v>
          </cell>
          <cell r="C5473" t="str">
            <v>TLAileu</v>
          </cell>
        </row>
        <row r="5474">
          <cell r="B5474" t="str">
            <v>Aileu</v>
          </cell>
          <cell r="C5474" t="str">
            <v>TLAileu</v>
          </cell>
        </row>
        <row r="5475">
          <cell r="B5475" t="str">
            <v>Ainaro</v>
          </cell>
          <cell r="C5475" t="str">
            <v>TLAinaro</v>
          </cell>
        </row>
        <row r="5476">
          <cell r="B5476" t="str">
            <v>Ainaru</v>
          </cell>
          <cell r="C5476" t="str">
            <v>TLAinaru</v>
          </cell>
        </row>
        <row r="5477">
          <cell r="B5477" t="str">
            <v>Baucau</v>
          </cell>
          <cell r="C5477" t="str">
            <v>TLBaucau</v>
          </cell>
        </row>
        <row r="5478">
          <cell r="B5478" t="str">
            <v>Baukau</v>
          </cell>
          <cell r="C5478" t="str">
            <v>TLBaukau</v>
          </cell>
        </row>
        <row r="5479">
          <cell r="B5479" t="str">
            <v>Bobonaro</v>
          </cell>
          <cell r="C5479" t="str">
            <v>TLBobonaro</v>
          </cell>
        </row>
        <row r="5480">
          <cell r="B5480" t="str">
            <v>Bobonaru</v>
          </cell>
          <cell r="C5480" t="str">
            <v>TLBobonaru</v>
          </cell>
        </row>
        <row r="5481">
          <cell r="B5481" t="str">
            <v>Cova Lima</v>
          </cell>
          <cell r="C5481" t="str">
            <v>TLCova Lima</v>
          </cell>
        </row>
        <row r="5482">
          <cell r="B5482" t="str">
            <v>Kovalima</v>
          </cell>
          <cell r="C5482" t="str">
            <v>TLKovalima</v>
          </cell>
        </row>
        <row r="5483">
          <cell r="B5483" t="str">
            <v>Díli</v>
          </cell>
          <cell r="C5483" t="str">
            <v>TLDíli</v>
          </cell>
        </row>
        <row r="5484">
          <cell r="B5484" t="str">
            <v>Díli</v>
          </cell>
          <cell r="C5484" t="str">
            <v>TLDíli</v>
          </cell>
        </row>
        <row r="5485">
          <cell r="B5485" t="str">
            <v>Ermera</v>
          </cell>
          <cell r="C5485" t="str">
            <v>TLErmera</v>
          </cell>
        </row>
        <row r="5486">
          <cell r="B5486" t="str">
            <v>Ermera</v>
          </cell>
          <cell r="C5486" t="str">
            <v>TLErmera</v>
          </cell>
        </row>
        <row r="5487">
          <cell r="B5487" t="str">
            <v>Lautém</v>
          </cell>
          <cell r="C5487" t="str">
            <v>TLLautém</v>
          </cell>
        </row>
        <row r="5488">
          <cell r="B5488" t="str">
            <v>Lautein</v>
          </cell>
          <cell r="C5488" t="str">
            <v>TLLautein</v>
          </cell>
        </row>
        <row r="5489">
          <cell r="B5489" t="str">
            <v>Liquiça</v>
          </cell>
          <cell r="C5489" t="str">
            <v>TLLiquiça</v>
          </cell>
        </row>
        <row r="5490">
          <cell r="B5490" t="str">
            <v>Likisá</v>
          </cell>
          <cell r="C5490" t="str">
            <v>TLLikisá</v>
          </cell>
        </row>
        <row r="5491">
          <cell r="B5491" t="str">
            <v>Manufahi</v>
          </cell>
          <cell r="C5491" t="str">
            <v>TLManufahi</v>
          </cell>
        </row>
        <row r="5492">
          <cell r="B5492" t="str">
            <v>Manufahi</v>
          </cell>
          <cell r="C5492" t="str">
            <v>TLManufahi</v>
          </cell>
        </row>
        <row r="5493">
          <cell r="B5493" t="str">
            <v>Manatuto</v>
          </cell>
          <cell r="C5493" t="str">
            <v>TLManatuto</v>
          </cell>
        </row>
        <row r="5494">
          <cell r="B5494" t="str">
            <v>Manatutu</v>
          </cell>
          <cell r="C5494" t="str">
            <v>TLManatutu</v>
          </cell>
        </row>
        <row r="5495">
          <cell r="B5495" t="str">
            <v>Viqueque</v>
          </cell>
          <cell r="C5495" t="str">
            <v>TLViqueque</v>
          </cell>
        </row>
        <row r="5496">
          <cell r="B5496" t="str">
            <v>Vikeke</v>
          </cell>
          <cell r="C5496" t="str">
            <v>TLVikeke</v>
          </cell>
        </row>
        <row r="5497">
          <cell r="B5497" t="str">
            <v>Oé-Cusse Ambeno</v>
          </cell>
          <cell r="C5497" t="str">
            <v>TLOé-Cusse Ambeno</v>
          </cell>
        </row>
        <row r="5498">
          <cell r="B5498" t="str">
            <v>Oekusi-Ambenu</v>
          </cell>
          <cell r="C5498" t="str">
            <v>TLOekusi-Ambenu</v>
          </cell>
        </row>
        <row r="5499">
          <cell r="B5499" t="str">
            <v>Aşgabat</v>
          </cell>
          <cell r="C5499" t="str">
            <v>TMAşgabat</v>
          </cell>
        </row>
        <row r="5500">
          <cell r="B5500" t="str">
            <v>Ahal</v>
          </cell>
          <cell r="C5500" t="str">
            <v>TMAhal</v>
          </cell>
        </row>
        <row r="5501">
          <cell r="B5501" t="str">
            <v>Balkan</v>
          </cell>
          <cell r="C5501" t="str">
            <v>TMBalkan</v>
          </cell>
        </row>
        <row r="5502">
          <cell r="B5502" t="str">
            <v>Daşoguz</v>
          </cell>
          <cell r="C5502" t="str">
            <v>TMDaşoguz</v>
          </cell>
        </row>
        <row r="5503">
          <cell r="B5503" t="str">
            <v>Lebap</v>
          </cell>
          <cell r="C5503" t="str">
            <v>TMLebap</v>
          </cell>
        </row>
        <row r="5504">
          <cell r="B5504" t="str">
            <v>Mary</v>
          </cell>
          <cell r="C5504" t="str">
            <v>TMMary</v>
          </cell>
        </row>
        <row r="5505">
          <cell r="B5505" t="str">
            <v>Tunis</v>
          </cell>
          <cell r="C5505" t="str">
            <v>TNTunis</v>
          </cell>
        </row>
        <row r="5506">
          <cell r="B5506" t="str">
            <v>L'Ariana</v>
          </cell>
          <cell r="C5506" t="str">
            <v>TNL'Ariana</v>
          </cell>
        </row>
        <row r="5507">
          <cell r="B5507" t="str">
            <v>Ben Arous</v>
          </cell>
          <cell r="C5507" t="str">
            <v>TNBen Arous</v>
          </cell>
        </row>
        <row r="5508">
          <cell r="B5508" t="str">
            <v>La Manouba</v>
          </cell>
          <cell r="C5508" t="str">
            <v>TNLa Manouba</v>
          </cell>
        </row>
        <row r="5509">
          <cell r="B5509" t="str">
            <v>Nabeul</v>
          </cell>
          <cell r="C5509" t="str">
            <v>TNNabeul</v>
          </cell>
        </row>
        <row r="5510">
          <cell r="B5510" t="str">
            <v>Zaghouan</v>
          </cell>
          <cell r="C5510" t="str">
            <v>TNZaghouan</v>
          </cell>
        </row>
        <row r="5511">
          <cell r="B5511" t="str">
            <v>Bizerte</v>
          </cell>
          <cell r="C5511" t="str">
            <v>TNBizerte</v>
          </cell>
        </row>
        <row r="5512">
          <cell r="B5512" t="str">
            <v>Béja</v>
          </cell>
          <cell r="C5512" t="str">
            <v>TNBéja</v>
          </cell>
        </row>
        <row r="5513">
          <cell r="B5513" t="str">
            <v>Jendouba</v>
          </cell>
          <cell r="C5513" t="str">
            <v>TNJendouba</v>
          </cell>
        </row>
        <row r="5514">
          <cell r="B5514" t="str">
            <v>Le Kef</v>
          </cell>
          <cell r="C5514" t="str">
            <v>TNLe Kef</v>
          </cell>
        </row>
        <row r="5515">
          <cell r="B5515" t="str">
            <v>Siliana</v>
          </cell>
          <cell r="C5515" t="str">
            <v>TNSiliana</v>
          </cell>
        </row>
        <row r="5516">
          <cell r="B5516" t="str">
            <v>Kairouan</v>
          </cell>
          <cell r="C5516" t="str">
            <v>TNKairouan</v>
          </cell>
        </row>
        <row r="5517">
          <cell r="B5517" t="str">
            <v>Kasserine</v>
          </cell>
          <cell r="C5517" t="str">
            <v>TNKasserine</v>
          </cell>
        </row>
        <row r="5518">
          <cell r="B5518" t="str">
            <v>Sidi Bouzid</v>
          </cell>
          <cell r="C5518" t="str">
            <v>TNSidi Bouzid</v>
          </cell>
        </row>
        <row r="5519">
          <cell r="B5519" t="str">
            <v>Sousse</v>
          </cell>
          <cell r="C5519" t="str">
            <v>TNSousse</v>
          </cell>
        </row>
        <row r="5520">
          <cell r="B5520" t="str">
            <v>Monastir</v>
          </cell>
          <cell r="C5520" t="str">
            <v>TNMonastir</v>
          </cell>
        </row>
        <row r="5521">
          <cell r="B5521" t="str">
            <v>Mahdia</v>
          </cell>
          <cell r="C5521" t="str">
            <v>TNMahdia</v>
          </cell>
        </row>
        <row r="5522">
          <cell r="B5522" t="str">
            <v>Sfax</v>
          </cell>
          <cell r="C5522" t="str">
            <v>TNSfax</v>
          </cell>
        </row>
        <row r="5523">
          <cell r="B5523" t="str">
            <v>Gafsa</v>
          </cell>
          <cell r="C5523" t="str">
            <v>TNGafsa</v>
          </cell>
        </row>
        <row r="5524">
          <cell r="B5524" t="str">
            <v>Tozeur</v>
          </cell>
          <cell r="C5524" t="str">
            <v>TNTozeur</v>
          </cell>
        </row>
        <row r="5525">
          <cell r="B5525" t="str">
            <v>Kébili</v>
          </cell>
          <cell r="C5525" t="str">
            <v>TNKébili</v>
          </cell>
        </row>
        <row r="5526">
          <cell r="B5526" t="str">
            <v>Gabès</v>
          </cell>
          <cell r="C5526" t="str">
            <v>TNGabès</v>
          </cell>
        </row>
        <row r="5527">
          <cell r="B5527" t="str">
            <v>Médenine</v>
          </cell>
          <cell r="C5527" t="str">
            <v>TNMédenine</v>
          </cell>
        </row>
        <row r="5528">
          <cell r="B5528" t="str">
            <v>Tataouine</v>
          </cell>
          <cell r="C5528" t="str">
            <v>TNTataouine</v>
          </cell>
        </row>
        <row r="5529">
          <cell r="B5529" t="str">
            <v>'Eua</v>
          </cell>
          <cell r="C5529" t="str">
            <v>TO'Eua</v>
          </cell>
        </row>
        <row r="5530">
          <cell r="B5530" t="str">
            <v>'Eua</v>
          </cell>
          <cell r="C5530" t="str">
            <v>TO'Eua</v>
          </cell>
        </row>
        <row r="5531">
          <cell r="B5531" t="str">
            <v>Ha'apai</v>
          </cell>
          <cell r="C5531" t="str">
            <v>TOHa'apai</v>
          </cell>
        </row>
        <row r="5532">
          <cell r="B5532" t="str">
            <v>Ha'apai</v>
          </cell>
          <cell r="C5532" t="str">
            <v>TOHa'apai</v>
          </cell>
        </row>
        <row r="5533">
          <cell r="B5533" t="str">
            <v>Niuas</v>
          </cell>
          <cell r="C5533" t="str">
            <v>TONiuas</v>
          </cell>
        </row>
        <row r="5534">
          <cell r="B5534" t="str">
            <v>Niuas</v>
          </cell>
          <cell r="C5534" t="str">
            <v>TONiuas</v>
          </cell>
        </row>
        <row r="5535">
          <cell r="B5535" t="str">
            <v>Tongatapu</v>
          </cell>
          <cell r="C5535" t="str">
            <v>TOTongatapu</v>
          </cell>
        </row>
        <row r="5536">
          <cell r="B5536" t="str">
            <v>Tongatapu</v>
          </cell>
          <cell r="C5536" t="str">
            <v>TOTongatapu</v>
          </cell>
        </row>
        <row r="5537">
          <cell r="B5537" t="str">
            <v>Vava'u</v>
          </cell>
          <cell r="C5537" t="str">
            <v>TOVava'u</v>
          </cell>
        </row>
        <row r="5538">
          <cell r="B5538" t="str">
            <v>Vava'u</v>
          </cell>
          <cell r="C5538" t="str">
            <v>TOVava'u</v>
          </cell>
        </row>
        <row r="5539">
          <cell r="B5539" t="str">
            <v>Adana</v>
          </cell>
          <cell r="C5539" t="str">
            <v>TRAdana</v>
          </cell>
        </row>
        <row r="5540">
          <cell r="B5540" t="str">
            <v>Adıyaman</v>
          </cell>
          <cell r="C5540" t="str">
            <v>TRAdıyaman</v>
          </cell>
        </row>
        <row r="5541">
          <cell r="B5541" t="str">
            <v>Afyonkarahisar</v>
          </cell>
          <cell r="C5541" t="str">
            <v>TRAfyonkarahisar</v>
          </cell>
        </row>
        <row r="5542">
          <cell r="B5542" t="str">
            <v>Ağrı</v>
          </cell>
          <cell r="C5542" t="str">
            <v>TRAğrı</v>
          </cell>
        </row>
        <row r="5543">
          <cell r="B5543" t="str">
            <v>Amasya</v>
          </cell>
          <cell r="C5543" t="str">
            <v>TRAmasya</v>
          </cell>
        </row>
        <row r="5544">
          <cell r="B5544" t="str">
            <v>Ankara</v>
          </cell>
          <cell r="C5544" t="str">
            <v>TRAnkara</v>
          </cell>
        </row>
        <row r="5545">
          <cell r="B5545" t="str">
            <v>Antalya</v>
          </cell>
          <cell r="C5545" t="str">
            <v>TRAntalya</v>
          </cell>
        </row>
        <row r="5546">
          <cell r="B5546" t="str">
            <v>Artvin</v>
          </cell>
          <cell r="C5546" t="str">
            <v>TRArtvin</v>
          </cell>
        </row>
        <row r="5547">
          <cell r="B5547" t="str">
            <v>Aydın</v>
          </cell>
          <cell r="C5547" t="str">
            <v>TRAydın</v>
          </cell>
        </row>
        <row r="5548">
          <cell r="B5548" t="str">
            <v>Balıkesir</v>
          </cell>
          <cell r="C5548" t="str">
            <v>TRBalıkesir</v>
          </cell>
        </row>
        <row r="5549">
          <cell r="B5549" t="str">
            <v>Bilecik</v>
          </cell>
          <cell r="C5549" t="str">
            <v>TRBilecik</v>
          </cell>
        </row>
        <row r="5550">
          <cell r="B5550" t="str">
            <v>Bingöl</v>
          </cell>
          <cell r="C5550" t="str">
            <v>TRBingöl</v>
          </cell>
        </row>
        <row r="5551">
          <cell r="B5551" t="str">
            <v>Bitlis</v>
          </cell>
          <cell r="C5551" t="str">
            <v>TRBitlis</v>
          </cell>
        </row>
        <row r="5552">
          <cell r="B5552" t="str">
            <v>Bolu</v>
          </cell>
          <cell r="C5552" t="str">
            <v>TRBolu</v>
          </cell>
        </row>
        <row r="5553">
          <cell r="B5553" t="str">
            <v>Burdur</v>
          </cell>
          <cell r="C5553" t="str">
            <v>TRBurdur</v>
          </cell>
        </row>
        <row r="5554">
          <cell r="B5554" t="str">
            <v>Bursa</v>
          </cell>
          <cell r="C5554" t="str">
            <v>TRBursa</v>
          </cell>
        </row>
        <row r="5555">
          <cell r="B5555" t="str">
            <v>Çanakkale</v>
          </cell>
          <cell r="C5555" t="str">
            <v>TRÇanakkale</v>
          </cell>
        </row>
        <row r="5556">
          <cell r="B5556" t="str">
            <v>Çankırı</v>
          </cell>
          <cell r="C5556" t="str">
            <v>TRÇankırı</v>
          </cell>
        </row>
        <row r="5557">
          <cell r="B5557" t="str">
            <v>Çorum</v>
          </cell>
          <cell r="C5557" t="str">
            <v>TRÇorum</v>
          </cell>
        </row>
        <row r="5558">
          <cell r="B5558" t="str">
            <v>Denizli</v>
          </cell>
          <cell r="C5558" t="str">
            <v>TRDenizli</v>
          </cell>
        </row>
        <row r="5559">
          <cell r="B5559" t="str">
            <v>Diyarbakır</v>
          </cell>
          <cell r="C5559" t="str">
            <v>TRDiyarbakır</v>
          </cell>
        </row>
        <row r="5560">
          <cell r="B5560" t="str">
            <v>Edirne</v>
          </cell>
          <cell r="C5560" t="str">
            <v>TREdirne</v>
          </cell>
        </row>
        <row r="5561">
          <cell r="B5561" t="str">
            <v>Elazığ</v>
          </cell>
          <cell r="C5561" t="str">
            <v>TRElazığ</v>
          </cell>
        </row>
        <row r="5562">
          <cell r="B5562" t="str">
            <v>Erzincan</v>
          </cell>
          <cell r="C5562" t="str">
            <v>TRErzincan</v>
          </cell>
        </row>
        <row r="5563">
          <cell r="B5563" t="str">
            <v>Erzurum</v>
          </cell>
          <cell r="C5563" t="str">
            <v>TRErzurum</v>
          </cell>
        </row>
        <row r="5564">
          <cell r="B5564" t="str">
            <v>Eskişehir</v>
          </cell>
          <cell r="C5564" t="str">
            <v>TREskişehir</v>
          </cell>
        </row>
        <row r="5565">
          <cell r="B5565" t="str">
            <v>Gaziantep</v>
          </cell>
          <cell r="C5565" t="str">
            <v>TRGaziantep</v>
          </cell>
        </row>
        <row r="5566">
          <cell r="B5566" t="str">
            <v>Giresun</v>
          </cell>
          <cell r="C5566" t="str">
            <v>TRGiresun</v>
          </cell>
        </row>
        <row r="5567">
          <cell r="B5567" t="str">
            <v>Gümüşhane</v>
          </cell>
          <cell r="C5567" t="str">
            <v>TRGümüşhane</v>
          </cell>
        </row>
        <row r="5568">
          <cell r="B5568" t="str">
            <v>Hakkâri</v>
          </cell>
          <cell r="C5568" t="str">
            <v>TRHakkâri</v>
          </cell>
        </row>
        <row r="5569">
          <cell r="B5569" t="str">
            <v>Hatay</v>
          </cell>
          <cell r="C5569" t="str">
            <v>TRHatay</v>
          </cell>
        </row>
        <row r="5570">
          <cell r="B5570" t="str">
            <v>Isparta</v>
          </cell>
          <cell r="C5570" t="str">
            <v>TRIsparta</v>
          </cell>
        </row>
        <row r="5571">
          <cell r="B5571" t="str">
            <v>Mersin</v>
          </cell>
          <cell r="C5571" t="str">
            <v>TRMersin</v>
          </cell>
        </row>
        <row r="5572">
          <cell r="B5572" t="str">
            <v>İstanbul</v>
          </cell>
          <cell r="C5572" t="str">
            <v>TRİstanbul</v>
          </cell>
        </row>
        <row r="5573">
          <cell r="B5573" t="str">
            <v>İzmir</v>
          </cell>
          <cell r="C5573" t="str">
            <v>TRİzmir</v>
          </cell>
        </row>
        <row r="5574">
          <cell r="B5574" t="str">
            <v>Kars</v>
          </cell>
          <cell r="C5574" t="str">
            <v>TRKars</v>
          </cell>
        </row>
        <row r="5575">
          <cell r="B5575" t="str">
            <v>Kastamonu</v>
          </cell>
          <cell r="C5575" t="str">
            <v>TRKastamonu</v>
          </cell>
        </row>
        <row r="5576">
          <cell r="B5576" t="str">
            <v>Kayseri</v>
          </cell>
          <cell r="C5576" t="str">
            <v>TRKayseri</v>
          </cell>
        </row>
        <row r="5577">
          <cell r="B5577" t="str">
            <v>Kırklareli</v>
          </cell>
          <cell r="C5577" t="str">
            <v>TRKırklareli</v>
          </cell>
        </row>
        <row r="5578">
          <cell r="B5578" t="str">
            <v>Kırşehir</v>
          </cell>
          <cell r="C5578" t="str">
            <v>TRKırşehir</v>
          </cell>
        </row>
        <row r="5579">
          <cell r="B5579" t="str">
            <v>Kocaeli</v>
          </cell>
          <cell r="C5579" t="str">
            <v>TRKocaeli</v>
          </cell>
        </row>
        <row r="5580">
          <cell r="B5580" t="str">
            <v>Konya</v>
          </cell>
          <cell r="C5580" t="str">
            <v>TRKonya</v>
          </cell>
        </row>
        <row r="5581">
          <cell r="B5581" t="str">
            <v>Kütahya</v>
          </cell>
          <cell r="C5581" t="str">
            <v>TRKütahya</v>
          </cell>
        </row>
        <row r="5582">
          <cell r="B5582" t="str">
            <v>Malatya</v>
          </cell>
          <cell r="C5582" t="str">
            <v>TRMalatya</v>
          </cell>
        </row>
        <row r="5583">
          <cell r="B5583" t="str">
            <v>Manisa</v>
          </cell>
          <cell r="C5583" t="str">
            <v>TRManisa</v>
          </cell>
        </row>
        <row r="5584">
          <cell r="B5584" t="str">
            <v>Kahramanmaraş</v>
          </cell>
          <cell r="C5584" t="str">
            <v>TRKahramanmaraş</v>
          </cell>
        </row>
        <row r="5585">
          <cell r="B5585" t="str">
            <v>Mardin</v>
          </cell>
          <cell r="C5585" t="str">
            <v>TRMardin</v>
          </cell>
        </row>
        <row r="5586">
          <cell r="B5586" t="str">
            <v>Muğla</v>
          </cell>
          <cell r="C5586" t="str">
            <v>TRMuğla</v>
          </cell>
        </row>
        <row r="5587">
          <cell r="B5587" t="str">
            <v>Muş</v>
          </cell>
          <cell r="C5587" t="str">
            <v>TRMuş</v>
          </cell>
        </row>
        <row r="5588">
          <cell r="B5588" t="str">
            <v>Nevşehir</v>
          </cell>
          <cell r="C5588" t="str">
            <v>TRNevşehir</v>
          </cell>
        </row>
        <row r="5589">
          <cell r="B5589" t="str">
            <v>Niğde</v>
          </cell>
          <cell r="C5589" t="str">
            <v>TRNiğde</v>
          </cell>
        </row>
        <row r="5590">
          <cell r="B5590" t="str">
            <v>Ordu</v>
          </cell>
          <cell r="C5590" t="str">
            <v>TROrdu</v>
          </cell>
        </row>
        <row r="5591">
          <cell r="B5591" t="str">
            <v>Rize</v>
          </cell>
          <cell r="C5591" t="str">
            <v>TRRize</v>
          </cell>
        </row>
        <row r="5592">
          <cell r="B5592" t="str">
            <v>Sakarya</v>
          </cell>
          <cell r="C5592" t="str">
            <v>TRSakarya</v>
          </cell>
        </row>
        <row r="5593">
          <cell r="B5593" t="str">
            <v>Samsun</v>
          </cell>
          <cell r="C5593" t="str">
            <v>TRSamsun</v>
          </cell>
        </row>
        <row r="5594">
          <cell r="B5594" t="str">
            <v>Siirt</v>
          </cell>
          <cell r="C5594" t="str">
            <v>TRSiirt</v>
          </cell>
        </row>
        <row r="5595">
          <cell r="B5595" t="str">
            <v>Sinop</v>
          </cell>
          <cell r="C5595" t="str">
            <v>TRSinop</v>
          </cell>
        </row>
        <row r="5596">
          <cell r="B5596" t="str">
            <v>Sivas</v>
          </cell>
          <cell r="C5596" t="str">
            <v>TRSivas</v>
          </cell>
        </row>
        <row r="5597">
          <cell r="B5597" t="str">
            <v>Tekirdağ</v>
          </cell>
          <cell r="C5597" t="str">
            <v>TRTekirdağ</v>
          </cell>
        </row>
        <row r="5598">
          <cell r="B5598" t="str">
            <v>Tokat</v>
          </cell>
          <cell r="C5598" t="str">
            <v>TRTokat</v>
          </cell>
        </row>
        <row r="5599">
          <cell r="B5599" t="str">
            <v>Trabzon</v>
          </cell>
          <cell r="C5599" t="str">
            <v>TRTrabzon</v>
          </cell>
        </row>
        <row r="5600">
          <cell r="B5600" t="str">
            <v>Tunceli</v>
          </cell>
          <cell r="C5600" t="str">
            <v>TRTunceli</v>
          </cell>
        </row>
        <row r="5601">
          <cell r="B5601" t="str">
            <v>Şanlıurfa</v>
          </cell>
          <cell r="C5601" t="str">
            <v>TRŞanlıurfa</v>
          </cell>
        </row>
        <row r="5602">
          <cell r="B5602" t="str">
            <v>Uşak</v>
          </cell>
          <cell r="C5602" t="str">
            <v>TRUşak</v>
          </cell>
        </row>
        <row r="5603">
          <cell r="B5603" t="str">
            <v>Van</v>
          </cell>
          <cell r="C5603" t="str">
            <v>TRVan</v>
          </cell>
        </row>
        <row r="5604">
          <cell r="B5604" t="str">
            <v>Yozgat</v>
          </cell>
          <cell r="C5604" t="str">
            <v>TRYozgat</v>
          </cell>
        </row>
        <row r="5605">
          <cell r="B5605" t="str">
            <v>Zonguldak</v>
          </cell>
          <cell r="C5605" t="str">
            <v>TRZonguldak</v>
          </cell>
        </row>
        <row r="5606">
          <cell r="B5606" t="str">
            <v>Aksaray</v>
          </cell>
          <cell r="C5606" t="str">
            <v>TRAksaray</v>
          </cell>
        </row>
        <row r="5607">
          <cell r="B5607" t="str">
            <v>Bayburt</v>
          </cell>
          <cell r="C5607" t="str">
            <v>TRBayburt</v>
          </cell>
        </row>
        <row r="5608">
          <cell r="B5608" t="str">
            <v>Karaman</v>
          </cell>
          <cell r="C5608" t="str">
            <v>TRKaraman</v>
          </cell>
        </row>
        <row r="5609">
          <cell r="B5609" t="str">
            <v>Kırıkkale</v>
          </cell>
          <cell r="C5609" t="str">
            <v>TRKırıkkale</v>
          </cell>
        </row>
        <row r="5610">
          <cell r="B5610" t="str">
            <v>Batman</v>
          </cell>
          <cell r="C5610" t="str">
            <v>TRBatman</v>
          </cell>
        </row>
        <row r="5611">
          <cell r="B5611" t="str">
            <v>Şırnak</v>
          </cell>
          <cell r="C5611" t="str">
            <v>TRŞırnak</v>
          </cell>
        </row>
        <row r="5612">
          <cell r="B5612" t="str">
            <v>Bartın</v>
          </cell>
          <cell r="C5612" t="str">
            <v>TRBartın</v>
          </cell>
        </row>
        <row r="5613">
          <cell r="B5613" t="str">
            <v>Ardahan</v>
          </cell>
          <cell r="C5613" t="str">
            <v>TRArdahan</v>
          </cell>
        </row>
        <row r="5614">
          <cell r="B5614" t="str">
            <v>Iğdır</v>
          </cell>
          <cell r="C5614" t="str">
            <v>TRIğdır</v>
          </cell>
        </row>
        <row r="5615">
          <cell r="B5615" t="str">
            <v>Yalova</v>
          </cell>
          <cell r="C5615" t="str">
            <v>TRYalova</v>
          </cell>
        </row>
        <row r="5616">
          <cell r="B5616" t="str">
            <v>Karabük</v>
          </cell>
          <cell r="C5616" t="str">
            <v>TRKarabük</v>
          </cell>
        </row>
        <row r="5617">
          <cell r="B5617" t="str">
            <v>Kilis</v>
          </cell>
          <cell r="C5617" t="str">
            <v>TRKilis</v>
          </cell>
        </row>
        <row r="5618">
          <cell r="B5618" t="str">
            <v>Osmaniye</v>
          </cell>
          <cell r="C5618" t="str">
            <v>TROsmaniye</v>
          </cell>
        </row>
        <row r="5619">
          <cell r="B5619" t="str">
            <v>Düzce</v>
          </cell>
          <cell r="C5619" t="str">
            <v>TRDüzce</v>
          </cell>
        </row>
        <row r="5620">
          <cell r="B5620" t="str">
            <v>Arima</v>
          </cell>
          <cell r="C5620" t="str">
            <v>TTArima</v>
          </cell>
        </row>
        <row r="5621">
          <cell r="B5621" t="str">
            <v>Chaguanas</v>
          </cell>
          <cell r="C5621" t="str">
            <v>TTChaguanas</v>
          </cell>
        </row>
        <row r="5622">
          <cell r="B5622" t="str">
            <v>Port of Spain</v>
          </cell>
          <cell r="C5622" t="str">
            <v>TTPort of Spain</v>
          </cell>
        </row>
        <row r="5623">
          <cell r="B5623" t="str">
            <v>Point Fortin</v>
          </cell>
          <cell r="C5623" t="str">
            <v>TTPoint Fortin</v>
          </cell>
        </row>
        <row r="5624">
          <cell r="B5624" t="str">
            <v>San Fernando</v>
          </cell>
          <cell r="C5624" t="str">
            <v>TTSan Fernando</v>
          </cell>
        </row>
        <row r="5625">
          <cell r="B5625" t="str">
            <v>Couva-Tabaquite-Talparo</v>
          </cell>
          <cell r="C5625" t="str">
            <v>TTCouva-Tabaquite-Talparo</v>
          </cell>
        </row>
        <row r="5626">
          <cell r="B5626" t="str">
            <v>Diego Martin</v>
          </cell>
          <cell r="C5626" t="str">
            <v>TTDiego Martin</v>
          </cell>
        </row>
        <row r="5627">
          <cell r="B5627" t="str">
            <v>Mayaro-Rio Claro</v>
          </cell>
          <cell r="C5627" t="str">
            <v>TTMayaro-Rio Claro</v>
          </cell>
        </row>
        <row r="5628">
          <cell r="B5628" t="str">
            <v>Penal-Debe</v>
          </cell>
          <cell r="C5628" t="str">
            <v>TTPenal-Debe</v>
          </cell>
        </row>
        <row r="5629">
          <cell r="B5629" t="str">
            <v>Princes Town</v>
          </cell>
          <cell r="C5629" t="str">
            <v>TTPrinces Town</v>
          </cell>
        </row>
        <row r="5630">
          <cell r="B5630" t="str">
            <v>Sangre Grande</v>
          </cell>
          <cell r="C5630" t="str">
            <v>TTSangre Grande</v>
          </cell>
        </row>
        <row r="5631">
          <cell r="B5631" t="str">
            <v>Siparia</v>
          </cell>
          <cell r="C5631" t="str">
            <v>TTSiparia</v>
          </cell>
        </row>
        <row r="5632">
          <cell r="B5632" t="str">
            <v>San Juan-Laventille</v>
          </cell>
          <cell r="C5632" t="str">
            <v>TTSan Juan-Laventille</v>
          </cell>
        </row>
        <row r="5633">
          <cell r="B5633" t="str">
            <v>Tunapuna-Piarco</v>
          </cell>
          <cell r="C5633" t="str">
            <v>TTTunapuna-Piarco</v>
          </cell>
        </row>
        <row r="5634">
          <cell r="B5634" t="str">
            <v>Tobago</v>
          </cell>
          <cell r="C5634" t="str">
            <v>TTTobago</v>
          </cell>
        </row>
        <row r="5635">
          <cell r="B5635" t="str">
            <v>Niutao</v>
          </cell>
          <cell r="C5635" t="str">
            <v>TVNiutao</v>
          </cell>
        </row>
        <row r="5636">
          <cell r="B5636" t="str">
            <v>Nukufetau</v>
          </cell>
          <cell r="C5636" t="str">
            <v>TVNukufetau</v>
          </cell>
        </row>
        <row r="5637">
          <cell r="B5637" t="str">
            <v>Nukulaelae</v>
          </cell>
          <cell r="C5637" t="str">
            <v>TVNukulaelae</v>
          </cell>
        </row>
        <row r="5638">
          <cell r="B5638" t="str">
            <v>Nanumea</v>
          </cell>
          <cell r="C5638" t="str">
            <v>TVNanumea</v>
          </cell>
        </row>
        <row r="5639">
          <cell r="B5639" t="str">
            <v>Nanumaga</v>
          </cell>
          <cell r="C5639" t="str">
            <v>TVNanumaga</v>
          </cell>
        </row>
        <row r="5640">
          <cell r="B5640" t="str">
            <v>Nui</v>
          </cell>
          <cell r="C5640" t="str">
            <v>TVNui</v>
          </cell>
        </row>
        <row r="5641">
          <cell r="B5641" t="str">
            <v>Vaitupu</v>
          </cell>
          <cell r="C5641" t="str">
            <v>TVVaitupu</v>
          </cell>
        </row>
        <row r="5642">
          <cell r="B5642" t="str">
            <v>Funafuti</v>
          </cell>
          <cell r="C5642" t="str">
            <v>TVFunafuti</v>
          </cell>
        </row>
        <row r="5643">
          <cell r="B5643" t="str">
            <v>Chiayi</v>
          </cell>
          <cell r="C5643" t="str">
            <v>TWChiayi</v>
          </cell>
        </row>
        <row r="5644">
          <cell r="B5644" t="str">
            <v>Hsinchu</v>
          </cell>
          <cell r="C5644" t="str">
            <v>TWHsinchu</v>
          </cell>
        </row>
        <row r="5645">
          <cell r="B5645" t="str">
            <v>Keelung</v>
          </cell>
          <cell r="C5645" t="str">
            <v>TWKeelung</v>
          </cell>
        </row>
        <row r="5646">
          <cell r="B5646" t="str">
            <v>Kaohsiung</v>
          </cell>
          <cell r="C5646" t="str">
            <v>TWKaohsiung</v>
          </cell>
        </row>
        <row r="5647">
          <cell r="B5647" t="str">
            <v>New Taipei</v>
          </cell>
          <cell r="C5647" t="str">
            <v>TWNew Taipei</v>
          </cell>
        </row>
        <row r="5648">
          <cell r="B5648" t="str">
            <v>Taoyuan</v>
          </cell>
          <cell r="C5648" t="str">
            <v>TWTaoyuan</v>
          </cell>
        </row>
        <row r="5649">
          <cell r="B5649" t="str">
            <v>Tainan</v>
          </cell>
          <cell r="C5649" t="str">
            <v>TWTainan</v>
          </cell>
        </row>
        <row r="5650">
          <cell r="B5650" t="str">
            <v>Taipei</v>
          </cell>
          <cell r="C5650" t="str">
            <v>TWTaipei</v>
          </cell>
        </row>
        <row r="5651">
          <cell r="B5651" t="str">
            <v>Taichung</v>
          </cell>
          <cell r="C5651" t="str">
            <v>TWTaichung</v>
          </cell>
        </row>
        <row r="5652">
          <cell r="B5652" t="str">
            <v>Changhua</v>
          </cell>
          <cell r="C5652" t="str">
            <v>TWChanghua</v>
          </cell>
        </row>
        <row r="5653">
          <cell r="B5653" t="str">
            <v>Chiayi</v>
          </cell>
          <cell r="C5653" t="str">
            <v>TWChiayi</v>
          </cell>
        </row>
        <row r="5654">
          <cell r="B5654" t="str">
            <v>Hsinchu</v>
          </cell>
          <cell r="C5654" t="str">
            <v>TWHsinchu</v>
          </cell>
        </row>
        <row r="5655">
          <cell r="B5655" t="str">
            <v>Hualien</v>
          </cell>
          <cell r="C5655" t="str">
            <v>TWHualien</v>
          </cell>
        </row>
        <row r="5656">
          <cell r="B5656" t="str">
            <v>Yilan</v>
          </cell>
          <cell r="C5656" t="str">
            <v>TWYilan</v>
          </cell>
        </row>
        <row r="5657">
          <cell r="B5657" t="str">
            <v>Kinmen</v>
          </cell>
          <cell r="C5657" t="str">
            <v>TWKinmen</v>
          </cell>
        </row>
        <row r="5658">
          <cell r="B5658" t="str">
            <v>Lienchiang</v>
          </cell>
          <cell r="C5658" t="str">
            <v>TWLienchiang</v>
          </cell>
        </row>
        <row r="5659">
          <cell r="B5659" t="str">
            <v>Miaoli</v>
          </cell>
          <cell r="C5659" t="str">
            <v>TWMiaoli</v>
          </cell>
        </row>
        <row r="5660">
          <cell r="B5660" t="str">
            <v>Nantou</v>
          </cell>
          <cell r="C5660" t="str">
            <v>TWNantou</v>
          </cell>
        </row>
        <row r="5661">
          <cell r="B5661" t="str">
            <v>Penghu</v>
          </cell>
          <cell r="C5661" t="str">
            <v>TWPenghu</v>
          </cell>
        </row>
        <row r="5662">
          <cell r="B5662" t="str">
            <v>Pingtung</v>
          </cell>
          <cell r="C5662" t="str">
            <v>TWPingtung</v>
          </cell>
        </row>
        <row r="5663">
          <cell r="B5663" t="str">
            <v>Taitung</v>
          </cell>
          <cell r="C5663" t="str">
            <v>TWTaitung</v>
          </cell>
        </row>
        <row r="5664">
          <cell r="B5664" t="str">
            <v>Yunlin</v>
          </cell>
          <cell r="C5664" t="str">
            <v>TWYunlin</v>
          </cell>
        </row>
        <row r="5665">
          <cell r="B5665" t="str">
            <v>Arusha</v>
          </cell>
          <cell r="C5665" t="str">
            <v>TZArusha</v>
          </cell>
        </row>
        <row r="5666">
          <cell r="B5666" t="str">
            <v>Dar es Salaam</v>
          </cell>
          <cell r="C5666" t="str">
            <v>TZDar es Salaam</v>
          </cell>
        </row>
        <row r="5667">
          <cell r="B5667" t="str">
            <v>Dodoma</v>
          </cell>
          <cell r="C5667" t="str">
            <v>TZDodoma</v>
          </cell>
        </row>
        <row r="5668">
          <cell r="B5668" t="str">
            <v>Iringa</v>
          </cell>
          <cell r="C5668" t="str">
            <v>TZIringa</v>
          </cell>
        </row>
        <row r="5669">
          <cell r="B5669" t="str">
            <v>Kagera</v>
          </cell>
          <cell r="C5669" t="str">
            <v>TZKagera</v>
          </cell>
        </row>
        <row r="5670">
          <cell r="B5670" t="str">
            <v>Pemba North</v>
          </cell>
          <cell r="C5670" t="str">
            <v>TZPemba North</v>
          </cell>
        </row>
        <row r="5671">
          <cell r="B5671" t="str">
            <v>Kaskazini Pemba</v>
          </cell>
          <cell r="C5671" t="str">
            <v>TZKaskazini Pemba</v>
          </cell>
        </row>
        <row r="5672">
          <cell r="B5672" t="str">
            <v>Zanzibar North</v>
          </cell>
          <cell r="C5672" t="str">
            <v>TZZanzibar North</v>
          </cell>
        </row>
        <row r="5673">
          <cell r="B5673" t="str">
            <v>Kaskazini Unguja</v>
          </cell>
          <cell r="C5673" t="str">
            <v>TZKaskazini Unguja</v>
          </cell>
        </row>
        <row r="5674">
          <cell r="B5674" t="str">
            <v>Kigoma</v>
          </cell>
          <cell r="C5674" t="str">
            <v>TZKigoma</v>
          </cell>
        </row>
        <row r="5675">
          <cell r="B5675" t="str">
            <v>Kilimanjaro</v>
          </cell>
          <cell r="C5675" t="str">
            <v>TZKilimanjaro</v>
          </cell>
        </row>
        <row r="5676">
          <cell r="B5676" t="str">
            <v>Pemba South</v>
          </cell>
          <cell r="C5676" t="str">
            <v>TZPemba South</v>
          </cell>
        </row>
        <row r="5677">
          <cell r="B5677" t="str">
            <v>Kusini Pemba</v>
          </cell>
          <cell r="C5677" t="str">
            <v>TZKusini Pemba</v>
          </cell>
        </row>
        <row r="5678">
          <cell r="B5678" t="str">
            <v>Zanzibar South</v>
          </cell>
          <cell r="C5678" t="str">
            <v>TZZanzibar South</v>
          </cell>
        </row>
        <row r="5679">
          <cell r="B5679" t="str">
            <v>Kusini Unguja</v>
          </cell>
          <cell r="C5679" t="str">
            <v>TZKusini Unguja</v>
          </cell>
        </row>
        <row r="5680">
          <cell r="B5680" t="str">
            <v>Lindi</v>
          </cell>
          <cell r="C5680" t="str">
            <v>TZLindi</v>
          </cell>
        </row>
        <row r="5681">
          <cell r="B5681" t="str">
            <v>Mara</v>
          </cell>
          <cell r="C5681" t="str">
            <v>TZMara</v>
          </cell>
        </row>
        <row r="5682">
          <cell r="B5682" t="str">
            <v>Mbeya</v>
          </cell>
          <cell r="C5682" t="str">
            <v>TZMbeya</v>
          </cell>
        </row>
        <row r="5683">
          <cell r="B5683" t="str">
            <v>Zanzibar West</v>
          </cell>
          <cell r="C5683" t="str">
            <v>TZZanzibar West</v>
          </cell>
        </row>
        <row r="5684">
          <cell r="B5684" t="str">
            <v>Mjini Magharibi</v>
          </cell>
          <cell r="C5684" t="str">
            <v>TZMjini Magharibi</v>
          </cell>
        </row>
        <row r="5685">
          <cell r="B5685" t="str">
            <v>Morogoro</v>
          </cell>
          <cell r="C5685" t="str">
            <v>TZMorogoro</v>
          </cell>
        </row>
        <row r="5686">
          <cell r="B5686" t="str">
            <v>Mtwara</v>
          </cell>
          <cell r="C5686" t="str">
            <v>TZMtwara</v>
          </cell>
        </row>
        <row r="5687">
          <cell r="B5687" t="str">
            <v>Mwanza</v>
          </cell>
          <cell r="C5687" t="str">
            <v>TZMwanza</v>
          </cell>
        </row>
        <row r="5688">
          <cell r="B5688" t="str">
            <v>Coast</v>
          </cell>
          <cell r="C5688" t="str">
            <v>TZCoast</v>
          </cell>
        </row>
        <row r="5689">
          <cell r="B5689" t="str">
            <v>Pwani</v>
          </cell>
          <cell r="C5689" t="str">
            <v>TZPwani</v>
          </cell>
        </row>
        <row r="5690">
          <cell r="B5690" t="str">
            <v>Rukwa</v>
          </cell>
          <cell r="C5690" t="str">
            <v>TZRukwa</v>
          </cell>
        </row>
        <row r="5691">
          <cell r="B5691" t="str">
            <v>Ruvuma</v>
          </cell>
          <cell r="C5691" t="str">
            <v>TZRuvuma</v>
          </cell>
        </row>
        <row r="5692">
          <cell r="B5692" t="str">
            <v>Shinyanga</v>
          </cell>
          <cell r="C5692" t="str">
            <v>TZShinyanga</v>
          </cell>
        </row>
        <row r="5693">
          <cell r="B5693" t="str">
            <v>Singida</v>
          </cell>
          <cell r="C5693" t="str">
            <v>TZSingida</v>
          </cell>
        </row>
        <row r="5694">
          <cell r="B5694" t="str">
            <v>Tabora</v>
          </cell>
          <cell r="C5694" t="str">
            <v>TZTabora</v>
          </cell>
        </row>
        <row r="5695">
          <cell r="B5695" t="str">
            <v>Tanga</v>
          </cell>
          <cell r="C5695" t="str">
            <v>TZTanga</v>
          </cell>
        </row>
        <row r="5696">
          <cell r="B5696" t="str">
            <v>Manyara</v>
          </cell>
          <cell r="C5696" t="str">
            <v>TZManyara</v>
          </cell>
        </row>
        <row r="5697">
          <cell r="B5697" t="str">
            <v>Geita</v>
          </cell>
          <cell r="C5697" t="str">
            <v>TZGeita</v>
          </cell>
        </row>
        <row r="5698">
          <cell r="B5698" t="str">
            <v>Katavi</v>
          </cell>
          <cell r="C5698" t="str">
            <v>TZKatavi</v>
          </cell>
        </row>
        <row r="5699">
          <cell r="B5699" t="str">
            <v>Njombe</v>
          </cell>
          <cell r="C5699" t="str">
            <v>TZNjombe</v>
          </cell>
        </row>
        <row r="5700">
          <cell r="B5700" t="str">
            <v>Simiyu</v>
          </cell>
          <cell r="C5700" t="str">
            <v>TZSimiyu</v>
          </cell>
        </row>
        <row r="5701">
          <cell r="B5701" t="str">
            <v>Songwe</v>
          </cell>
          <cell r="C5701" t="str">
            <v>TZSongwe</v>
          </cell>
        </row>
        <row r="5702">
          <cell r="B5702" t="str">
            <v>Songwe</v>
          </cell>
          <cell r="C5702" t="str">
            <v>TZSongwe</v>
          </cell>
        </row>
        <row r="5703">
          <cell r="B5703" t="str">
            <v>Kyiv</v>
          </cell>
          <cell r="C5703" t="str">
            <v>UAKyiv</v>
          </cell>
        </row>
        <row r="5704">
          <cell r="B5704" t="str">
            <v>Sevastopol</v>
          </cell>
          <cell r="C5704" t="str">
            <v>UASevastopol</v>
          </cell>
        </row>
        <row r="5705">
          <cell r="B5705" t="str">
            <v>Vinnytska oblast</v>
          </cell>
          <cell r="C5705" t="str">
            <v>UAVinnytska oblast</v>
          </cell>
        </row>
        <row r="5706">
          <cell r="B5706" t="str">
            <v>Volynska oblast</v>
          </cell>
          <cell r="C5706" t="str">
            <v>UAVolynska oblast</v>
          </cell>
        </row>
        <row r="5707">
          <cell r="B5707" t="str">
            <v>Luhanska oblast</v>
          </cell>
          <cell r="C5707" t="str">
            <v>UALuhanska oblast</v>
          </cell>
        </row>
        <row r="5708">
          <cell r="B5708" t="str">
            <v>Dnipropetrovska oblast</v>
          </cell>
          <cell r="C5708" t="str">
            <v>UADnipropetrovska oblast</v>
          </cell>
        </row>
        <row r="5709">
          <cell r="B5709" t="str">
            <v>Donetska oblast</v>
          </cell>
          <cell r="C5709" t="str">
            <v>UADonetska oblast</v>
          </cell>
        </row>
        <row r="5710">
          <cell r="B5710" t="str">
            <v>Zhytomyrska oblast</v>
          </cell>
          <cell r="C5710" t="str">
            <v>UAZhytomyrska oblast</v>
          </cell>
        </row>
        <row r="5711">
          <cell r="B5711" t="str">
            <v>Zakarpatska oblast</v>
          </cell>
          <cell r="C5711" t="str">
            <v>UAZakarpatska oblast</v>
          </cell>
        </row>
        <row r="5712">
          <cell r="B5712" t="str">
            <v>Zaporizka oblast</v>
          </cell>
          <cell r="C5712" t="str">
            <v>UAZaporizka oblast</v>
          </cell>
        </row>
        <row r="5713">
          <cell r="B5713" t="str">
            <v>Ivano-Frankivska oblast</v>
          </cell>
          <cell r="C5713" t="str">
            <v>UAIvano-Frankivska oblast</v>
          </cell>
        </row>
        <row r="5714">
          <cell r="B5714" t="str">
            <v>Kyivska oblast</v>
          </cell>
          <cell r="C5714" t="str">
            <v>UAKyivska oblast</v>
          </cell>
        </row>
        <row r="5715">
          <cell r="B5715" t="str">
            <v>Kirovohradska oblast</v>
          </cell>
          <cell r="C5715" t="str">
            <v>UAKirovohradska oblast</v>
          </cell>
        </row>
        <row r="5716">
          <cell r="B5716" t="str">
            <v>Lvivska oblast</v>
          </cell>
          <cell r="C5716" t="str">
            <v>UALvivska oblast</v>
          </cell>
        </row>
        <row r="5717">
          <cell r="B5717" t="str">
            <v>Mykolaivska oblast</v>
          </cell>
          <cell r="C5717" t="str">
            <v>UAMykolaivska oblast</v>
          </cell>
        </row>
        <row r="5718">
          <cell r="B5718" t="str">
            <v>Odeska oblast</v>
          </cell>
          <cell r="C5718" t="str">
            <v>UAOdeska oblast</v>
          </cell>
        </row>
        <row r="5719">
          <cell r="B5719" t="str">
            <v>Poltavska oblast</v>
          </cell>
          <cell r="C5719" t="str">
            <v>UAPoltavska oblast</v>
          </cell>
        </row>
        <row r="5720">
          <cell r="B5720" t="str">
            <v>Rivnenska oblast</v>
          </cell>
          <cell r="C5720" t="str">
            <v>UARivnenska oblast</v>
          </cell>
        </row>
        <row r="5721">
          <cell r="B5721" t="str">
            <v>Sumska oblast</v>
          </cell>
          <cell r="C5721" t="str">
            <v>UASumska oblast</v>
          </cell>
        </row>
        <row r="5722">
          <cell r="B5722" t="str">
            <v>Ternopilska oblast</v>
          </cell>
          <cell r="C5722" t="str">
            <v>UATernopilska oblast</v>
          </cell>
        </row>
        <row r="5723">
          <cell r="B5723" t="str">
            <v>Kharkivska oblast</v>
          </cell>
          <cell r="C5723" t="str">
            <v>UAKharkivska oblast</v>
          </cell>
        </row>
        <row r="5724">
          <cell r="B5724" t="str">
            <v>Khersonska oblast</v>
          </cell>
          <cell r="C5724" t="str">
            <v>UAKhersonska oblast</v>
          </cell>
        </row>
        <row r="5725">
          <cell r="B5725" t="str">
            <v>Khmelnytska oblast</v>
          </cell>
          <cell r="C5725" t="str">
            <v>UAKhmelnytska oblast</v>
          </cell>
        </row>
        <row r="5726">
          <cell r="B5726" t="str">
            <v>Cherkaska oblast</v>
          </cell>
          <cell r="C5726" t="str">
            <v>UACherkaska oblast</v>
          </cell>
        </row>
        <row r="5727">
          <cell r="B5727" t="str">
            <v>Chernihivska oblast</v>
          </cell>
          <cell r="C5727" t="str">
            <v>UAChernihivska oblast</v>
          </cell>
        </row>
        <row r="5728">
          <cell r="B5728" t="str">
            <v>Chernivetska oblast</v>
          </cell>
          <cell r="C5728" t="str">
            <v>UAChernivetska oblast</v>
          </cell>
        </row>
        <row r="5729">
          <cell r="B5729" t="str">
            <v>Avtonomna Respublika Krym</v>
          </cell>
          <cell r="C5729" t="str">
            <v>UAAvtonomna Respublika Krym</v>
          </cell>
        </row>
        <row r="5730">
          <cell r="B5730" t="str">
            <v>Central</v>
          </cell>
          <cell r="C5730" t="str">
            <v>UGCentral</v>
          </cell>
        </row>
        <row r="5731">
          <cell r="B5731" t="str">
            <v>Kalangala</v>
          </cell>
          <cell r="C5731" t="str">
            <v>UGKalangala</v>
          </cell>
        </row>
        <row r="5732">
          <cell r="B5732" t="str">
            <v>Kiboga</v>
          </cell>
          <cell r="C5732" t="str">
            <v>UGKiboga</v>
          </cell>
        </row>
        <row r="5733">
          <cell r="B5733" t="str">
            <v>Luwero</v>
          </cell>
          <cell r="C5733" t="str">
            <v>UGLuwero</v>
          </cell>
        </row>
        <row r="5734">
          <cell r="B5734" t="str">
            <v>Masaka</v>
          </cell>
          <cell r="C5734" t="str">
            <v>UGMasaka</v>
          </cell>
        </row>
        <row r="5735">
          <cell r="B5735" t="str">
            <v>Mpigi</v>
          </cell>
          <cell r="C5735" t="str">
            <v>UGMpigi</v>
          </cell>
        </row>
        <row r="5736">
          <cell r="B5736" t="str">
            <v>Mubende</v>
          </cell>
          <cell r="C5736" t="str">
            <v>UGMubende</v>
          </cell>
        </row>
        <row r="5737">
          <cell r="B5737" t="str">
            <v>Mukono</v>
          </cell>
          <cell r="C5737" t="str">
            <v>UGMukono</v>
          </cell>
        </row>
        <row r="5738">
          <cell r="B5738" t="str">
            <v>Nakasongola</v>
          </cell>
          <cell r="C5738" t="str">
            <v>UGNakasongola</v>
          </cell>
        </row>
        <row r="5739">
          <cell r="B5739" t="str">
            <v>Rakai</v>
          </cell>
          <cell r="C5739" t="str">
            <v>UGRakai</v>
          </cell>
        </row>
        <row r="5740">
          <cell r="B5740" t="str">
            <v>Sembabule</v>
          </cell>
          <cell r="C5740" t="str">
            <v>UGSembabule</v>
          </cell>
        </row>
        <row r="5741">
          <cell r="B5741" t="str">
            <v>Kayunga</v>
          </cell>
          <cell r="C5741" t="str">
            <v>UGKayunga</v>
          </cell>
        </row>
        <row r="5742">
          <cell r="B5742" t="str">
            <v>Wakiso</v>
          </cell>
          <cell r="C5742" t="str">
            <v>UGWakiso</v>
          </cell>
        </row>
        <row r="5743">
          <cell r="B5743" t="str">
            <v>Lyantonde</v>
          </cell>
          <cell r="C5743" t="str">
            <v>UGLyantonde</v>
          </cell>
        </row>
        <row r="5744">
          <cell r="B5744" t="str">
            <v>Mityana</v>
          </cell>
          <cell r="C5744" t="str">
            <v>UGMityana</v>
          </cell>
        </row>
        <row r="5745">
          <cell r="B5745" t="str">
            <v>Nakaseke</v>
          </cell>
          <cell r="C5745" t="str">
            <v>UGNakaseke</v>
          </cell>
        </row>
        <row r="5746">
          <cell r="B5746" t="str">
            <v>Buikwe</v>
          </cell>
          <cell r="C5746" t="str">
            <v>UGBuikwe</v>
          </cell>
        </row>
        <row r="5747">
          <cell r="B5747" t="str">
            <v>Bukomansibi</v>
          </cell>
          <cell r="C5747" t="str">
            <v>UGBukomansibi</v>
          </cell>
        </row>
        <row r="5748">
          <cell r="B5748" t="str">
            <v>Butambala</v>
          </cell>
          <cell r="C5748" t="str">
            <v>UGButambala</v>
          </cell>
        </row>
        <row r="5749">
          <cell r="B5749" t="str">
            <v>Buvuma</v>
          </cell>
          <cell r="C5749" t="str">
            <v>UGBuvuma</v>
          </cell>
        </row>
        <row r="5750">
          <cell r="B5750" t="str">
            <v>Gomba</v>
          </cell>
          <cell r="C5750" t="str">
            <v>UGGomba</v>
          </cell>
        </row>
        <row r="5751">
          <cell r="B5751" t="str">
            <v>Kalungu</v>
          </cell>
          <cell r="C5751" t="str">
            <v>UGKalungu</v>
          </cell>
        </row>
        <row r="5752">
          <cell r="B5752" t="str">
            <v>Kyankwanzi</v>
          </cell>
          <cell r="C5752" t="str">
            <v>UGKyankwanzi</v>
          </cell>
        </row>
        <row r="5753">
          <cell r="B5753" t="str">
            <v>Lwengo</v>
          </cell>
          <cell r="C5753" t="str">
            <v>UGLwengo</v>
          </cell>
        </row>
        <row r="5754">
          <cell r="B5754" t="str">
            <v>Kyotera</v>
          </cell>
          <cell r="C5754" t="str">
            <v>UGKyotera</v>
          </cell>
        </row>
        <row r="5755">
          <cell r="B5755" t="str">
            <v>Kasanda</v>
          </cell>
          <cell r="C5755" t="str">
            <v>UGKasanda</v>
          </cell>
        </row>
        <row r="5756">
          <cell r="B5756" t="str">
            <v>Kampala</v>
          </cell>
          <cell r="C5756" t="str">
            <v>UGKampala</v>
          </cell>
        </row>
        <row r="5757">
          <cell r="B5757" t="str">
            <v>Eastern</v>
          </cell>
          <cell r="C5757" t="str">
            <v>UGEastern</v>
          </cell>
        </row>
        <row r="5758">
          <cell r="B5758" t="str">
            <v>Bugiri</v>
          </cell>
          <cell r="C5758" t="str">
            <v>UGBugiri</v>
          </cell>
        </row>
        <row r="5759">
          <cell r="B5759" t="str">
            <v>Busia</v>
          </cell>
          <cell r="C5759" t="str">
            <v>UGBusia</v>
          </cell>
        </row>
        <row r="5760">
          <cell r="B5760" t="str">
            <v>Iganga</v>
          </cell>
          <cell r="C5760" t="str">
            <v>UGIganga</v>
          </cell>
        </row>
        <row r="5761">
          <cell r="B5761" t="str">
            <v>Jinja</v>
          </cell>
          <cell r="C5761" t="str">
            <v>UGJinja</v>
          </cell>
        </row>
        <row r="5762">
          <cell r="B5762" t="str">
            <v>Kamuli</v>
          </cell>
          <cell r="C5762" t="str">
            <v>UGKamuli</v>
          </cell>
        </row>
        <row r="5763">
          <cell r="B5763" t="str">
            <v>Kapchorwa</v>
          </cell>
          <cell r="C5763" t="str">
            <v>UGKapchorwa</v>
          </cell>
        </row>
        <row r="5764">
          <cell r="B5764" t="str">
            <v>Katakwi</v>
          </cell>
          <cell r="C5764" t="str">
            <v>UGKatakwi</v>
          </cell>
        </row>
        <row r="5765">
          <cell r="B5765" t="str">
            <v>Kumi</v>
          </cell>
          <cell r="C5765" t="str">
            <v>UGKumi</v>
          </cell>
        </row>
        <row r="5766">
          <cell r="B5766" t="str">
            <v>Mbale</v>
          </cell>
          <cell r="C5766" t="str">
            <v>UGMbale</v>
          </cell>
        </row>
        <row r="5767">
          <cell r="B5767" t="str">
            <v>Pallisa</v>
          </cell>
          <cell r="C5767" t="str">
            <v>UGPallisa</v>
          </cell>
        </row>
        <row r="5768">
          <cell r="B5768" t="str">
            <v>Soroti</v>
          </cell>
          <cell r="C5768" t="str">
            <v>UGSoroti</v>
          </cell>
        </row>
        <row r="5769">
          <cell r="B5769" t="str">
            <v>Tororo</v>
          </cell>
          <cell r="C5769" t="str">
            <v>UGTororo</v>
          </cell>
        </row>
        <row r="5770">
          <cell r="B5770" t="str">
            <v>Kaberamaido</v>
          </cell>
          <cell r="C5770" t="str">
            <v>UGKaberamaido</v>
          </cell>
        </row>
        <row r="5771">
          <cell r="B5771" t="str">
            <v>Mayuge</v>
          </cell>
          <cell r="C5771" t="str">
            <v>UGMayuge</v>
          </cell>
        </row>
        <row r="5772">
          <cell r="B5772" t="str">
            <v>Sironko</v>
          </cell>
          <cell r="C5772" t="str">
            <v>UGSironko</v>
          </cell>
        </row>
        <row r="5773">
          <cell r="B5773" t="str">
            <v>Amuria</v>
          </cell>
          <cell r="C5773" t="str">
            <v>UGAmuria</v>
          </cell>
        </row>
        <row r="5774">
          <cell r="B5774" t="str">
            <v>Budaka</v>
          </cell>
          <cell r="C5774" t="str">
            <v>UGBudaka</v>
          </cell>
        </row>
        <row r="5775">
          <cell r="B5775" t="str">
            <v>Bududa</v>
          </cell>
          <cell r="C5775" t="str">
            <v>UGBududa</v>
          </cell>
        </row>
        <row r="5776">
          <cell r="B5776" t="str">
            <v>Bukedea</v>
          </cell>
          <cell r="C5776" t="str">
            <v>UGBukedea</v>
          </cell>
        </row>
        <row r="5777">
          <cell r="B5777" t="str">
            <v>Bukwa</v>
          </cell>
          <cell r="C5777" t="str">
            <v>UGBukwa</v>
          </cell>
        </row>
        <row r="5778">
          <cell r="B5778" t="str">
            <v>Butaleja</v>
          </cell>
          <cell r="C5778" t="str">
            <v>UGButaleja</v>
          </cell>
        </row>
        <row r="5779">
          <cell r="B5779" t="str">
            <v>Kaliro</v>
          </cell>
          <cell r="C5779" t="str">
            <v>UGKaliro</v>
          </cell>
        </row>
        <row r="5780">
          <cell r="B5780" t="str">
            <v>Manafwa</v>
          </cell>
          <cell r="C5780" t="str">
            <v>UGManafwa</v>
          </cell>
        </row>
        <row r="5781">
          <cell r="B5781" t="str">
            <v>Namutumba</v>
          </cell>
          <cell r="C5781" t="str">
            <v>UGNamutumba</v>
          </cell>
        </row>
        <row r="5782">
          <cell r="B5782" t="str">
            <v>Bulambuli</v>
          </cell>
          <cell r="C5782" t="str">
            <v>UGBulambuli</v>
          </cell>
        </row>
        <row r="5783">
          <cell r="B5783" t="str">
            <v>Buyende</v>
          </cell>
          <cell r="C5783" t="str">
            <v>UGBuyende</v>
          </cell>
        </row>
        <row r="5784">
          <cell r="B5784" t="str">
            <v>Kibuku</v>
          </cell>
          <cell r="C5784" t="str">
            <v>UGKibuku</v>
          </cell>
        </row>
        <row r="5785">
          <cell r="B5785" t="str">
            <v>Kween</v>
          </cell>
          <cell r="C5785" t="str">
            <v>UGKween</v>
          </cell>
        </row>
        <row r="5786">
          <cell r="B5786" t="str">
            <v>Luuka</v>
          </cell>
          <cell r="C5786" t="str">
            <v>UGLuuka</v>
          </cell>
        </row>
        <row r="5787">
          <cell r="B5787" t="str">
            <v>Namayingo</v>
          </cell>
          <cell r="C5787" t="str">
            <v>UGNamayingo</v>
          </cell>
        </row>
        <row r="5788">
          <cell r="B5788" t="str">
            <v>Ngora</v>
          </cell>
          <cell r="C5788" t="str">
            <v>UGNgora</v>
          </cell>
        </row>
        <row r="5789">
          <cell r="B5789" t="str">
            <v>Serere</v>
          </cell>
          <cell r="C5789" t="str">
            <v>UGSerere</v>
          </cell>
        </row>
        <row r="5790">
          <cell r="B5790" t="str">
            <v>Butebo</v>
          </cell>
          <cell r="C5790" t="str">
            <v>UGButebo</v>
          </cell>
        </row>
        <row r="5791">
          <cell r="B5791" t="str">
            <v>Namisindwa</v>
          </cell>
          <cell r="C5791" t="str">
            <v>UGNamisindwa</v>
          </cell>
        </row>
        <row r="5792">
          <cell r="B5792" t="str">
            <v>Bugweri</v>
          </cell>
          <cell r="C5792" t="str">
            <v>UGBugweri</v>
          </cell>
        </row>
        <row r="5793">
          <cell r="B5793" t="str">
            <v>Kapelebyong</v>
          </cell>
          <cell r="C5793" t="str">
            <v>UGKapelebyong</v>
          </cell>
        </row>
        <row r="5794">
          <cell r="B5794" t="str">
            <v>Northern</v>
          </cell>
          <cell r="C5794" t="str">
            <v>UGNorthern</v>
          </cell>
        </row>
        <row r="5795">
          <cell r="B5795" t="str">
            <v>Adjumani</v>
          </cell>
          <cell r="C5795" t="str">
            <v>UGAdjumani</v>
          </cell>
        </row>
        <row r="5796">
          <cell r="B5796" t="str">
            <v>Apac</v>
          </cell>
          <cell r="C5796" t="str">
            <v>UGApac</v>
          </cell>
        </row>
        <row r="5797">
          <cell r="B5797" t="str">
            <v>Arua</v>
          </cell>
          <cell r="C5797" t="str">
            <v>UGArua</v>
          </cell>
        </row>
        <row r="5798">
          <cell r="B5798" t="str">
            <v>Gulu</v>
          </cell>
          <cell r="C5798" t="str">
            <v>UGGulu</v>
          </cell>
        </row>
        <row r="5799">
          <cell r="B5799" t="str">
            <v>Kitgum</v>
          </cell>
          <cell r="C5799" t="str">
            <v>UGKitgum</v>
          </cell>
        </row>
        <row r="5800">
          <cell r="B5800" t="str">
            <v>Kotido</v>
          </cell>
          <cell r="C5800" t="str">
            <v>UGKotido</v>
          </cell>
        </row>
        <row r="5801">
          <cell r="B5801" t="str">
            <v>Lira</v>
          </cell>
          <cell r="C5801" t="str">
            <v>UGLira</v>
          </cell>
        </row>
        <row r="5802">
          <cell r="B5802" t="str">
            <v>Moroto</v>
          </cell>
          <cell r="C5802" t="str">
            <v>UGMoroto</v>
          </cell>
        </row>
        <row r="5803">
          <cell r="B5803" t="str">
            <v>Moyo</v>
          </cell>
          <cell r="C5803" t="str">
            <v>UGMoyo</v>
          </cell>
        </row>
        <row r="5804">
          <cell r="B5804" t="str">
            <v>Nebbi</v>
          </cell>
          <cell r="C5804" t="str">
            <v>UGNebbi</v>
          </cell>
        </row>
        <row r="5805">
          <cell r="B5805" t="str">
            <v>Nakapiripirit</v>
          </cell>
          <cell r="C5805" t="str">
            <v>UGNakapiripirit</v>
          </cell>
        </row>
        <row r="5806">
          <cell r="B5806" t="str">
            <v>Pader</v>
          </cell>
          <cell r="C5806" t="str">
            <v>UGPader</v>
          </cell>
        </row>
        <row r="5807">
          <cell r="B5807" t="str">
            <v>Yumbe</v>
          </cell>
          <cell r="C5807" t="str">
            <v>UGYumbe</v>
          </cell>
        </row>
        <row r="5808">
          <cell r="B5808" t="str">
            <v>Abim</v>
          </cell>
          <cell r="C5808" t="str">
            <v>UGAbim</v>
          </cell>
        </row>
        <row r="5809">
          <cell r="B5809" t="str">
            <v>Amolatar</v>
          </cell>
          <cell r="C5809" t="str">
            <v>UGAmolatar</v>
          </cell>
        </row>
        <row r="5810">
          <cell r="B5810" t="str">
            <v>Amuru</v>
          </cell>
          <cell r="C5810" t="str">
            <v>UGAmuru</v>
          </cell>
        </row>
        <row r="5811">
          <cell r="B5811" t="str">
            <v>Dokolo</v>
          </cell>
          <cell r="C5811" t="str">
            <v>UGDokolo</v>
          </cell>
        </row>
        <row r="5812">
          <cell r="B5812" t="str">
            <v>Kaabong</v>
          </cell>
          <cell r="C5812" t="str">
            <v>UGKaabong</v>
          </cell>
        </row>
        <row r="5813">
          <cell r="B5813" t="str">
            <v>Koboko</v>
          </cell>
          <cell r="C5813" t="str">
            <v>UGKoboko</v>
          </cell>
        </row>
        <row r="5814">
          <cell r="B5814" t="str">
            <v>Maracha</v>
          </cell>
          <cell r="C5814" t="str">
            <v>UGMaracha</v>
          </cell>
        </row>
        <row r="5815">
          <cell r="B5815" t="str">
            <v>Oyam</v>
          </cell>
          <cell r="C5815" t="str">
            <v>UGOyam</v>
          </cell>
        </row>
        <row r="5816">
          <cell r="B5816" t="str">
            <v>Agago</v>
          </cell>
          <cell r="C5816" t="str">
            <v>UGAgago</v>
          </cell>
        </row>
        <row r="5817">
          <cell r="B5817" t="str">
            <v>Alebtong</v>
          </cell>
          <cell r="C5817" t="str">
            <v>UGAlebtong</v>
          </cell>
        </row>
        <row r="5818">
          <cell r="B5818" t="str">
            <v>Amudat</v>
          </cell>
          <cell r="C5818" t="str">
            <v>UGAmudat</v>
          </cell>
        </row>
        <row r="5819">
          <cell r="B5819" t="str">
            <v>Kole</v>
          </cell>
          <cell r="C5819" t="str">
            <v>UGKole</v>
          </cell>
        </row>
        <row r="5820">
          <cell r="B5820" t="str">
            <v>Lamwo</v>
          </cell>
          <cell r="C5820" t="str">
            <v>UGLamwo</v>
          </cell>
        </row>
        <row r="5821">
          <cell r="B5821" t="str">
            <v>Napak</v>
          </cell>
          <cell r="C5821" t="str">
            <v>UGNapak</v>
          </cell>
        </row>
        <row r="5822">
          <cell r="B5822" t="str">
            <v>Nwoya</v>
          </cell>
          <cell r="C5822" t="str">
            <v>UGNwoya</v>
          </cell>
        </row>
        <row r="5823">
          <cell r="B5823" t="str">
            <v>Otuke</v>
          </cell>
          <cell r="C5823" t="str">
            <v>UGOtuke</v>
          </cell>
        </row>
        <row r="5824">
          <cell r="B5824" t="str">
            <v>Zombo</v>
          </cell>
          <cell r="C5824" t="str">
            <v>UGZombo</v>
          </cell>
        </row>
        <row r="5825">
          <cell r="B5825" t="str">
            <v>Omoro</v>
          </cell>
          <cell r="C5825" t="str">
            <v>UGOmoro</v>
          </cell>
        </row>
        <row r="5826">
          <cell r="B5826" t="str">
            <v>Pakwach</v>
          </cell>
          <cell r="C5826" t="str">
            <v>UGPakwach</v>
          </cell>
        </row>
        <row r="5827">
          <cell r="B5827" t="str">
            <v>Kwania</v>
          </cell>
          <cell r="C5827" t="str">
            <v>UGKwania</v>
          </cell>
        </row>
        <row r="5828">
          <cell r="B5828" t="str">
            <v>Nabilatuk</v>
          </cell>
          <cell r="C5828" t="str">
            <v>UGNabilatuk</v>
          </cell>
        </row>
        <row r="5829">
          <cell r="B5829" t="str">
            <v>Western</v>
          </cell>
          <cell r="C5829" t="str">
            <v>UGWestern</v>
          </cell>
        </row>
        <row r="5830">
          <cell r="B5830" t="str">
            <v>Bundibugyo</v>
          </cell>
          <cell r="C5830" t="str">
            <v>UGBundibugyo</v>
          </cell>
        </row>
        <row r="5831">
          <cell r="B5831" t="str">
            <v>Bushenyi</v>
          </cell>
          <cell r="C5831" t="str">
            <v>UGBushenyi</v>
          </cell>
        </row>
        <row r="5832">
          <cell r="B5832" t="str">
            <v>Hoima</v>
          </cell>
          <cell r="C5832" t="str">
            <v>UGHoima</v>
          </cell>
        </row>
        <row r="5833">
          <cell r="B5833" t="str">
            <v>Kabale</v>
          </cell>
          <cell r="C5833" t="str">
            <v>UGKabale</v>
          </cell>
        </row>
        <row r="5834">
          <cell r="B5834" t="str">
            <v>Kabarole</v>
          </cell>
          <cell r="C5834" t="str">
            <v>UGKabarole</v>
          </cell>
        </row>
        <row r="5835">
          <cell r="B5835" t="str">
            <v>Kasese</v>
          </cell>
          <cell r="C5835" t="str">
            <v>UGKasese</v>
          </cell>
        </row>
        <row r="5836">
          <cell r="B5836" t="str">
            <v>Kibaale</v>
          </cell>
          <cell r="C5836" t="str">
            <v>UGKibaale</v>
          </cell>
        </row>
        <row r="5837">
          <cell r="B5837" t="str">
            <v>Kisoro</v>
          </cell>
          <cell r="C5837" t="str">
            <v>UGKisoro</v>
          </cell>
        </row>
        <row r="5838">
          <cell r="B5838" t="str">
            <v>Masindi</v>
          </cell>
          <cell r="C5838" t="str">
            <v>UGMasindi</v>
          </cell>
        </row>
        <row r="5839">
          <cell r="B5839" t="str">
            <v>Mbarara</v>
          </cell>
          <cell r="C5839" t="str">
            <v>UGMbarara</v>
          </cell>
        </row>
        <row r="5840">
          <cell r="B5840" t="str">
            <v>Ntungamo</v>
          </cell>
          <cell r="C5840" t="str">
            <v>UGNtungamo</v>
          </cell>
        </row>
        <row r="5841">
          <cell r="B5841" t="str">
            <v>Rukungiri</v>
          </cell>
          <cell r="C5841" t="str">
            <v>UGRukungiri</v>
          </cell>
        </row>
        <row r="5842">
          <cell r="B5842" t="str">
            <v>Kamwenge</v>
          </cell>
          <cell r="C5842" t="str">
            <v>UGKamwenge</v>
          </cell>
        </row>
        <row r="5843">
          <cell r="B5843" t="str">
            <v>Kanungu</v>
          </cell>
          <cell r="C5843" t="str">
            <v>UGKanungu</v>
          </cell>
        </row>
        <row r="5844">
          <cell r="B5844" t="str">
            <v>Kyenjojo</v>
          </cell>
          <cell r="C5844" t="str">
            <v>UGKyenjojo</v>
          </cell>
        </row>
        <row r="5845">
          <cell r="B5845" t="str">
            <v>Buliisa</v>
          </cell>
          <cell r="C5845" t="str">
            <v>UGBuliisa</v>
          </cell>
        </row>
        <row r="5846">
          <cell r="B5846" t="str">
            <v>Ibanda</v>
          </cell>
          <cell r="C5846" t="str">
            <v>UGIbanda</v>
          </cell>
        </row>
        <row r="5847">
          <cell r="B5847" t="str">
            <v>Isingiro</v>
          </cell>
          <cell r="C5847" t="str">
            <v>UGIsingiro</v>
          </cell>
        </row>
        <row r="5848">
          <cell r="B5848" t="str">
            <v>Kiruhura</v>
          </cell>
          <cell r="C5848" t="str">
            <v>UGKiruhura</v>
          </cell>
        </row>
        <row r="5849">
          <cell r="B5849" t="str">
            <v>Buhweju</v>
          </cell>
          <cell r="C5849" t="str">
            <v>UGBuhweju</v>
          </cell>
        </row>
        <row r="5850">
          <cell r="B5850" t="str">
            <v>Kiryandongo</v>
          </cell>
          <cell r="C5850" t="str">
            <v>UGKiryandongo</v>
          </cell>
        </row>
        <row r="5851">
          <cell r="B5851" t="str">
            <v>Kyegegwa</v>
          </cell>
          <cell r="C5851" t="str">
            <v>UGKyegegwa</v>
          </cell>
        </row>
        <row r="5852">
          <cell r="B5852" t="str">
            <v>Mitooma</v>
          </cell>
          <cell r="C5852" t="str">
            <v>UGMitooma</v>
          </cell>
        </row>
        <row r="5853">
          <cell r="B5853" t="str">
            <v>Ntoroko</v>
          </cell>
          <cell r="C5853" t="str">
            <v>UGNtoroko</v>
          </cell>
        </row>
        <row r="5854">
          <cell r="B5854" t="str">
            <v>Rubirizi</v>
          </cell>
          <cell r="C5854" t="str">
            <v>UGRubirizi</v>
          </cell>
        </row>
        <row r="5855">
          <cell r="B5855" t="str">
            <v>Sheema</v>
          </cell>
          <cell r="C5855" t="str">
            <v>UGSheema</v>
          </cell>
        </row>
        <row r="5856">
          <cell r="B5856" t="str">
            <v>Kagadi</v>
          </cell>
          <cell r="C5856" t="str">
            <v>UGKagadi</v>
          </cell>
        </row>
        <row r="5857">
          <cell r="B5857" t="str">
            <v>Kakumiro</v>
          </cell>
          <cell r="C5857" t="str">
            <v>UGKakumiro</v>
          </cell>
        </row>
        <row r="5858">
          <cell r="B5858" t="str">
            <v>Rubanda</v>
          </cell>
          <cell r="C5858" t="str">
            <v>UGRubanda</v>
          </cell>
        </row>
        <row r="5859">
          <cell r="B5859" t="str">
            <v>Bunyangabu</v>
          </cell>
          <cell r="C5859" t="str">
            <v>UGBunyangabu</v>
          </cell>
        </row>
        <row r="5860">
          <cell r="B5860" t="str">
            <v>Rukiga</v>
          </cell>
          <cell r="C5860" t="str">
            <v>UGRukiga</v>
          </cell>
        </row>
        <row r="5861">
          <cell r="B5861" t="str">
            <v>Kikuube</v>
          </cell>
          <cell r="C5861" t="str">
            <v>UGKikuube</v>
          </cell>
        </row>
        <row r="5862">
          <cell r="B5862" t="str">
            <v>Johnston Atoll</v>
          </cell>
          <cell r="C5862" t="str">
            <v>UMJohnston Atoll</v>
          </cell>
        </row>
        <row r="5863">
          <cell r="B5863" t="str">
            <v>Midway Islands</v>
          </cell>
          <cell r="C5863" t="str">
            <v>UMMidway Islands</v>
          </cell>
        </row>
        <row r="5864">
          <cell r="B5864" t="str">
            <v>Navassa Island</v>
          </cell>
          <cell r="C5864" t="str">
            <v>UMNavassa Island</v>
          </cell>
        </row>
        <row r="5865">
          <cell r="B5865" t="str">
            <v>Wake Island</v>
          </cell>
          <cell r="C5865" t="str">
            <v>UMWake Island</v>
          </cell>
        </row>
        <row r="5866">
          <cell r="B5866" t="str">
            <v>Baker Island</v>
          </cell>
          <cell r="C5866" t="str">
            <v>UMBaker Island</v>
          </cell>
        </row>
        <row r="5867">
          <cell r="B5867" t="str">
            <v>Howland Island</v>
          </cell>
          <cell r="C5867" t="str">
            <v>UMHowland Island</v>
          </cell>
        </row>
        <row r="5868">
          <cell r="B5868" t="str">
            <v>Jarvis Island</v>
          </cell>
          <cell r="C5868" t="str">
            <v>UMJarvis Island</v>
          </cell>
        </row>
        <row r="5869">
          <cell r="B5869" t="str">
            <v>Kingman Reef</v>
          </cell>
          <cell r="C5869" t="str">
            <v>UMKingman Reef</v>
          </cell>
        </row>
        <row r="5870">
          <cell r="B5870" t="str">
            <v>Palmyra Atoll</v>
          </cell>
          <cell r="C5870" t="str">
            <v>UMPalmyra Atoll</v>
          </cell>
        </row>
        <row r="5871">
          <cell r="B5871" t="str">
            <v>District of Columbia</v>
          </cell>
          <cell r="C5871" t="str">
            <v>USDistrict of Columbia</v>
          </cell>
        </row>
        <row r="5872">
          <cell r="B5872" t="str">
            <v>American Samoa (see also separate country code entry under AS)</v>
          </cell>
          <cell r="C5872" t="str">
            <v>USAmerican Samoa (see also separate country code entry under AS)</v>
          </cell>
        </row>
        <row r="5873">
          <cell r="B5873" t="str">
            <v>Guam (see also separate country code entry under GU)</v>
          </cell>
          <cell r="C5873" t="str">
            <v>USGuam (see also separate country code entry under GU)</v>
          </cell>
        </row>
        <row r="5874">
          <cell r="B5874" t="str">
            <v>Northern Mariana Islands (see also separate country code entry under MP)</v>
          </cell>
          <cell r="C5874" t="str">
            <v>USNorthern Mariana Islands (see also separate country code entry under MP)</v>
          </cell>
        </row>
        <row r="5875">
          <cell r="B5875" t="str">
            <v>Puerto Rico (see also separate country code entry under PR)</v>
          </cell>
          <cell r="C5875" t="str">
            <v>USPuerto Rico (see also separate country code entry under PR)</v>
          </cell>
        </row>
        <row r="5876">
          <cell r="B5876" t="str">
            <v>United States Minor Outlying Islands (see also separate country code entry under UM)</v>
          </cell>
          <cell r="C5876" t="str">
            <v>USUnited States Minor Outlying Islands (see also separate country code entry under UM)</v>
          </cell>
        </row>
        <row r="5877">
          <cell r="B5877" t="str">
            <v>Virgin Islands, U.S. (see also separate country code entry under VI)</v>
          </cell>
          <cell r="C5877" t="str">
            <v>USVirgin Islands, U.S. (see also separate country code entry under VI)</v>
          </cell>
        </row>
        <row r="5878">
          <cell r="B5878" t="str">
            <v>Alaska</v>
          </cell>
          <cell r="C5878" t="str">
            <v>USAlaska</v>
          </cell>
        </row>
        <row r="5879">
          <cell r="B5879" t="str">
            <v>Alabama</v>
          </cell>
          <cell r="C5879" t="str">
            <v>USAlabama</v>
          </cell>
        </row>
        <row r="5880">
          <cell r="B5880" t="str">
            <v>Arkansas</v>
          </cell>
          <cell r="C5880" t="str">
            <v>USArkansas</v>
          </cell>
        </row>
        <row r="5881">
          <cell r="B5881" t="str">
            <v>Arizona</v>
          </cell>
          <cell r="C5881" t="str">
            <v>USArizona</v>
          </cell>
        </row>
        <row r="5882">
          <cell r="B5882" t="str">
            <v>California</v>
          </cell>
          <cell r="C5882" t="str">
            <v>USCalifornia</v>
          </cell>
        </row>
        <row r="5883">
          <cell r="B5883" t="str">
            <v>Colorado</v>
          </cell>
          <cell r="C5883" t="str">
            <v>USColorado</v>
          </cell>
        </row>
        <row r="5884">
          <cell r="B5884" t="str">
            <v>Connecticut</v>
          </cell>
          <cell r="C5884" t="str">
            <v>USConnecticut</v>
          </cell>
        </row>
        <row r="5885">
          <cell r="B5885" t="str">
            <v>Delaware</v>
          </cell>
          <cell r="C5885" t="str">
            <v>USDelaware</v>
          </cell>
        </row>
        <row r="5886">
          <cell r="B5886" t="str">
            <v>Florida</v>
          </cell>
          <cell r="C5886" t="str">
            <v>USFlorida</v>
          </cell>
        </row>
        <row r="5887">
          <cell r="B5887" t="str">
            <v>Georgia</v>
          </cell>
          <cell r="C5887" t="str">
            <v>USGeorgia</v>
          </cell>
        </row>
        <row r="5888">
          <cell r="B5888" t="str">
            <v>Hawaii</v>
          </cell>
          <cell r="C5888" t="str">
            <v>USHawaii</v>
          </cell>
        </row>
        <row r="5889">
          <cell r="B5889" t="str">
            <v>Iowa</v>
          </cell>
          <cell r="C5889" t="str">
            <v>USIowa</v>
          </cell>
        </row>
        <row r="5890">
          <cell r="B5890" t="str">
            <v>Idaho</v>
          </cell>
          <cell r="C5890" t="str">
            <v>USIdaho</v>
          </cell>
        </row>
        <row r="5891">
          <cell r="B5891" t="str">
            <v>Illinois</v>
          </cell>
          <cell r="C5891" t="str">
            <v>USIllinois</v>
          </cell>
        </row>
        <row r="5892">
          <cell r="B5892" t="str">
            <v>Indiana</v>
          </cell>
          <cell r="C5892" t="str">
            <v>USIndiana</v>
          </cell>
        </row>
        <row r="5893">
          <cell r="B5893" t="str">
            <v>Kansas</v>
          </cell>
          <cell r="C5893" t="str">
            <v>USKansas</v>
          </cell>
        </row>
        <row r="5894">
          <cell r="B5894" t="str">
            <v>Kentucky</v>
          </cell>
          <cell r="C5894" t="str">
            <v>USKentucky</v>
          </cell>
        </row>
        <row r="5895">
          <cell r="B5895" t="str">
            <v>Louisiana</v>
          </cell>
          <cell r="C5895" t="str">
            <v>USLouisiana</v>
          </cell>
        </row>
        <row r="5896">
          <cell r="B5896" t="str">
            <v>Massachusetts</v>
          </cell>
          <cell r="C5896" t="str">
            <v>USMassachusetts</v>
          </cell>
        </row>
        <row r="5897">
          <cell r="B5897" t="str">
            <v>Maryland</v>
          </cell>
          <cell r="C5897" t="str">
            <v>USMaryland</v>
          </cell>
        </row>
        <row r="5898">
          <cell r="B5898" t="str">
            <v>Maine</v>
          </cell>
          <cell r="C5898" t="str">
            <v>USMaine</v>
          </cell>
        </row>
        <row r="5899">
          <cell r="B5899" t="str">
            <v>Michigan</v>
          </cell>
          <cell r="C5899" t="str">
            <v>USMichigan</v>
          </cell>
        </row>
        <row r="5900">
          <cell r="B5900" t="str">
            <v>Minnesota</v>
          </cell>
          <cell r="C5900" t="str">
            <v>USMinnesota</v>
          </cell>
        </row>
        <row r="5901">
          <cell r="B5901" t="str">
            <v>Missouri</v>
          </cell>
          <cell r="C5901" t="str">
            <v>USMissouri</v>
          </cell>
        </row>
        <row r="5902">
          <cell r="B5902" t="str">
            <v>Mississippi</v>
          </cell>
          <cell r="C5902" t="str">
            <v>USMississippi</v>
          </cell>
        </row>
        <row r="5903">
          <cell r="B5903" t="str">
            <v>Montana</v>
          </cell>
          <cell r="C5903" t="str">
            <v>USMontana</v>
          </cell>
        </row>
        <row r="5904">
          <cell r="B5904" t="str">
            <v>North Carolina</v>
          </cell>
          <cell r="C5904" t="str">
            <v>USNorth Carolina</v>
          </cell>
        </row>
        <row r="5905">
          <cell r="B5905" t="str">
            <v>North Dakota</v>
          </cell>
          <cell r="C5905" t="str">
            <v>USNorth Dakota</v>
          </cell>
        </row>
        <row r="5906">
          <cell r="B5906" t="str">
            <v>Nebraska</v>
          </cell>
          <cell r="C5906" t="str">
            <v>USNebraska</v>
          </cell>
        </row>
        <row r="5907">
          <cell r="B5907" t="str">
            <v>New Hampshire</v>
          </cell>
          <cell r="C5907" t="str">
            <v>USNew Hampshire</v>
          </cell>
        </row>
        <row r="5908">
          <cell r="B5908" t="str">
            <v>New Jersey</v>
          </cell>
          <cell r="C5908" t="str">
            <v>USNew Jersey</v>
          </cell>
        </row>
        <row r="5909">
          <cell r="B5909" t="str">
            <v>New Mexico</v>
          </cell>
          <cell r="C5909" t="str">
            <v>USNew Mexico</v>
          </cell>
        </row>
        <row r="5910">
          <cell r="B5910" t="str">
            <v>Nevada</v>
          </cell>
          <cell r="C5910" t="str">
            <v>USNevada</v>
          </cell>
        </row>
        <row r="5911">
          <cell r="B5911" t="str">
            <v>New York</v>
          </cell>
          <cell r="C5911" t="str">
            <v>USNew York</v>
          </cell>
        </row>
        <row r="5912">
          <cell r="B5912" t="str">
            <v>Ohio</v>
          </cell>
          <cell r="C5912" t="str">
            <v>USOhio</v>
          </cell>
        </row>
        <row r="5913">
          <cell r="B5913" t="str">
            <v>Oklahoma</v>
          </cell>
          <cell r="C5913" t="str">
            <v>USOklahoma</v>
          </cell>
        </row>
        <row r="5914">
          <cell r="B5914" t="str">
            <v>Oregon</v>
          </cell>
          <cell r="C5914" t="str">
            <v>USOregon</v>
          </cell>
        </row>
        <row r="5915">
          <cell r="B5915" t="str">
            <v>Pennsylvania</v>
          </cell>
          <cell r="C5915" t="str">
            <v>USPennsylvania</v>
          </cell>
        </row>
        <row r="5916">
          <cell r="B5916" t="str">
            <v>Rhode Island</v>
          </cell>
          <cell r="C5916" t="str">
            <v>USRhode Island</v>
          </cell>
        </row>
        <row r="5917">
          <cell r="B5917" t="str">
            <v>South Carolina</v>
          </cell>
          <cell r="C5917" t="str">
            <v>USSouth Carolina</v>
          </cell>
        </row>
        <row r="5918">
          <cell r="B5918" t="str">
            <v>South Dakota</v>
          </cell>
          <cell r="C5918" t="str">
            <v>USSouth Dakota</v>
          </cell>
        </row>
        <row r="5919">
          <cell r="B5919" t="str">
            <v>Tennessee</v>
          </cell>
          <cell r="C5919" t="str">
            <v>USTennessee</v>
          </cell>
        </row>
        <row r="5920">
          <cell r="B5920" t="str">
            <v>Texas</v>
          </cell>
          <cell r="C5920" t="str">
            <v>USTexas</v>
          </cell>
        </row>
        <row r="5921">
          <cell r="B5921" t="str">
            <v>Utah</v>
          </cell>
          <cell r="C5921" t="str">
            <v>USUtah</v>
          </cell>
        </row>
        <row r="5922">
          <cell r="B5922" t="str">
            <v>Virginia</v>
          </cell>
          <cell r="C5922" t="str">
            <v>USVirginia</v>
          </cell>
        </row>
        <row r="5923">
          <cell r="B5923" t="str">
            <v>Vermont</v>
          </cell>
          <cell r="C5923" t="str">
            <v>USVermont</v>
          </cell>
        </row>
        <row r="5924">
          <cell r="B5924" t="str">
            <v>Washington</v>
          </cell>
          <cell r="C5924" t="str">
            <v>USWashington</v>
          </cell>
        </row>
        <row r="5925">
          <cell r="B5925" t="str">
            <v>Wisconsin</v>
          </cell>
          <cell r="C5925" t="str">
            <v>USWisconsin</v>
          </cell>
        </row>
        <row r="5926">
          <cell r="B5926" t="str">
            <v>West Virginia</v>
          </cell>
          <cell r="C5926" t="str">
            <v>USWest Virginia</v>
          </cell>
        </row>
        <row r="5927">
          <cell r="B5927" t="str">
            <v>Wyoming</v>
          </cell>
          <cell r="C5927" t="str">
            <v>USWyoming</v>
          </cell>
        </row>
        <row r="5928">
          <cell r="B5928" t="str">
            <v>Artigas</v>
          </cell>
          <cell r="C5928" t="str">
            <v>UYArtigas</v>
          </cell>
        </row>
        <row r="5929">
          <cell r="B5929" t="str">
            <v>Canelones</v>
          </cell>
          <cell r="C5929" t="str">
            <v>UYCanelones</v>
          </cell>
        </row>
        <row r="5930">
          <cell r="B5930" t="str">
            <v>Cerro Largo</v>
          </cell>
          <cell r="C5930" t="str">
            <v>UYCerro Largo</v>
          </cell>
        </row>
        <row r="5931">
          <cell r="B5931" t="str">
            <v>Colonia</v>
          </cell>
          <cell r="C5931" t="str">
            <v>UYColonia</v>
          </cell>
        </row>
        <row r="5932">
          <cell r="B5932" t="str">
            <v>Durazno</v>
          </cell>
          <cell r="C5932" t="str">
            <v>UYDurazno</v>
          </cell>
        </row>
        <row r="5933">
          <cell r="B5933" t="str">
            <v>Florida</v>
          </cell>
          <cell r="C5933" t="str">
            <v>UYFlorida</v>
          </cell>
        </row>
        <row r="5934">
          <cell r="B5934" t="str">
            <v>Flores</v>
          </cell>
          <cell r="C5934" t="str">
            <v>UYFlores</v>
          </cell>
        </row>
        <row r="5935">
          <cell r="B5935" t="str">
            <v>Lavalleja</v>
          </cell>
          <cell r="C5935" t="str">
            <v>UYLavalleja</v>
          </cell>
        </row>
        <row r="5936">
          <cell r="B5936" t="str">
            <v>Maldonado</v>
          </cell>
          <cell r="C5936" t="str">
            <v>UYMaldonado</v>
          </cell>
        </row>
        <row r="5937">
          <cell r="B5937" t="str">
            <v>Montevideo</v>
          </cell>
          <cell r="C5937" t="str">
            <v>UYMontevideo</v>
          </cell>
        </row>
        <row r="5938">
          <cell r="B5938" t="str">
            <v>Paysandú</v>
          </cell>
          <cell r="C5938" t="str">
            <v>UYPaysandú</v>
          </cell>
        </row>
        <row r="5939">
          <cell r="B5939" t="str">
            <v>Río Negro</v>
          </cell>
          <cell r="C5939" t="str">
            <v>UYRío Negro</v>
          </cell>
        </row>
        <row r="5940">
          <cell r="B5940" t="str">
            <v>Rocha</v>
          </cell>
          <cell r="C5940" t="str">
            <v>UYRocha</v>
          </cell>
        </row>
        <row r="5941">
          <cell r="B5941" t="str">
            <v>Rivera</v>
          </cell>
          <cell r="C5941" t="str">
            <v>UYRivera</v>
          </cell>
        </row>
        <row r="5942">
          <cell r="B5942" t="str">
            <v>Salto</v>
          </cell>
          <cell r="C5942" t="str">
            <v>UYSalto</v>
          </cell>
        </row>
        <row r="5943">
          <cell r="B5943" t="str">
            <v>San José</v>
          </cell>
          <cell r="C5943" t="str">
            <v>UYSan José</v>
          </cell>
        </row>
        <row r="5944">
          <cell r="B5944" t="str">
            <v>Soriano</v>
          </cell>
          <cell r="C5944" t="str">
            <v>UYSoriano</v>
          </cell>
        </row>
        <row r="5945">
          <cell r="B5945" t="str">
            <v>Tacuarembó</v>
          </cell>
          <cell r="C5945" t="str">
            <v>UYTacuarembó</v>
          </cell>
        </row>
        <row r="5946">
          <cell r="B5946" t="str">
            <v>Treinta y Tres</v>
          </cell>
          <cell r="C5946" t="str">
            <v>UYTreinta y Tres</v>
          </cell>
        </row>
        <row r="5947">
          <cell r="B5947" t="str">
            <v>Andijon</v>
          </cell>
          <cell r="C5947" t="str">
            <v>UZAndijon</v>
          </cell>
        </row>
        <row r="5948">
          <cell r="B5948" t="str">
            <v>Buxoro</v>
          </cell>
          <cell r="C5948" t="str">
            <v>UZBuxoro</v>
          </cell>
        </row>
        <row r="5949">
          <cell r="B5949" t="str">
            <v>Farg‘ona</v>
          </cell>
          <cell r="C5949" t="str">
            <v>UZFarg‘ona</v>
          </cell>
        </row>
        <row r="5950">
          <cell r="B5950" t="str">
            <v>Jizzax</v>
          </cell>
          <cell r="C5950" t="str">
            <v>UZJizzax</v>
          </cell>
        </row>
        <row r="5951">
          <cell r="B5951" t="str">
            <v>Namangan</v>
          </cell>
          <cell r="C5951" t="str">
            <v>UZNamangan</v>
          </cell>
        </row>
        <row r="5952">
          <cell r="B5952" t="str">
            <v>Navoiy</v>
          </cell>
          <cell r="C5952" t="str">
            <v>UZNavoiy</v>
          </cell>
        </row>
        <row r="5953">
          <cell r="B5953" t="str">
            <v>Qashqadaryo</v>
          </cell>
          <cell r="C5953" t="str">
            <v>UZQashqadaryo</v>
          </cell>
        </row>
        <row r="5954">
          <cell r="B5954" t="str">
            <v>Samarqand</v>
          </cell>
          <cell r="C5954" t="str">
            <v>UZSamarqand</v>
          </cell>
        </row>
        <row r="5955">
          <cell r="B5955" t="str">
            <v>Sirdaryo</v>
          </cell>
          <cell r="C5955" t="str">
            <v>UZSirdaryo</v>
          </cell>
        </row>
        <row r="5956">
          <cell r="B5956" t="str">
            <v>Surxondaryo</v>
          </cell>
          <cell r="C5956" t="str">
            <v>UZSurxondaryo</v>
          </cell>
        </row>
        <row r="5957">
          <cell r="B5957" t="str">
            <v>Toshkent</v>
          </cell>
          <cell r="C5957" t="str">
            <v>UZToshkent</v>
          </cell>
        </row>
        <row r="5958">
          <cell r="B5958" t="str">
            <v>Xorazm</v>
          </cell>
          <cell r="C5958" t="str">
            <v>UZXorazm</v>
          </cell>
        </row>
        <row r="5959">
          <cell r="B5959" t="str">
            <v>Qoraqalpog‘iston Respublikasi</v>
          </cell>
          <cell r="C5959" t="str">
            <v>UZQoraqalpog‘iston Respublikasi</v>
          </cell>
        </row>
        <row r="5960">
          <cell r="B5960" t="str">
            <v>Toshkent</v>
          </cell>
          <cell r="C5960" t="str">
            <v>UZToshkent</v>
          </cell>
        </row>
        <row r="5961">
          <cell r="B5961" t="str">
            <v>Charlotte</v>
          </cell>
          <cell r="C5961" t="str">
            <v>VCCharlotte</v>
          </cell>
        </row>
        <row r="5962">
          <cell r="B5962" t="str">
            <v>Saint Andrew</v>
          </cell>
          <cell r="C5962" t="str">
            <v>VCSaint Andrew</v>
          </cell>
        </row>
        <row r="5963">
          <cell r="B5963" t="str">
            <v>Saint David</v>
          </cell>
          <cell r="C5963" t="str">
            <v>VCSaint David</v>
          </cell>
        </row>
        <row r="5964">
          <cell r="B5964" t="str">
            <v>Saint George</v>
          </cell>
          <cell r="C5964" t="str">
            <v>VCSaint George</v>
          </cell>
        </row>
        <row r="5965">
          <cell r="B5965" t="str">
            <v>Saint Patrick</v>
          </cell>
          <cell r="C5965" t="str">
            <v>VCSaint Patrick</v>
          </cell>
        </row>
        <row r="5966">
          <cell r="B5966" t="str">
            <v>Grenadines</v>
          </cell>
          <cell r="C5966" t="str">
            <v>VCGrenadines</v>
          </cell>
        </row>
        <row r="5967">
          <cell r="B5967" t="str">
            <v>Anzoátegui</v>
          </cell>
          <cell r="C5967" t="str">
            <v>VEAnzoátegui</v>
          </cell>
        </row>
        <row r="5968">
          <cell r="B5968" t="str">
            <v>Apure</v>
          </cell>
          <cell r="C5968" t="str">
            <v>VEApure</v>
          </cell>
        </row>
        <row r="5969">
          <cell r="B5969" t="str">
            <v>Aragua</v>
          </cell>
          <cell r="C5969" t="str">
            <v>VEAragua</v>
          </cell>
        </row>
        <row r="5970">
          <cell r="B5970" t="str">
            <v>Barinas</v>
          </cell>
          <cell r="C5970" t="str">
            <v>VEBarinas</v>
          </cell>
        </row>
        <row r="5971">
          <cell r="B5971" t="str">
            <v>Bolívar</v>
          </cell>
          <cell r="C5971" t="str">
            <v>VEBolívar</v>
          </cell>
        </row>
        <row r="5972">
          <cell r="B5972" t="str">
            <v>Carabobo</v>
          </cell>
          <cell r="C5972" t="str">
            <v>VECarabobo</v>
          </cell>
        </row>
        <row r="5973">
          <cell r="B5973" t="str">
            <v>Cojedes</v>
          </cell>
          <cell r="C5973" t="str">
            <v>VECojedes</v>
          </cell>
        </row>
        <row r="5974">
          <cell r="B5974" t="str">
            <v>Falcón</v>
          </cell>
          <cell r="C5974" t="str">
            <v>VEFalcón</v>
          </cell>
        </row>
        <row r="5975">
          <cell r="B5975" t="str">
            <v>Guárico</v>
          </cell>
          <cell r="C5975" t="str">
            <v>VEGuárico</v>
          </cell>
        </row>
        <row r="5976">
          <cell r="B5976" t="str">
            <v>Lara</v>
          </cell>
          <cell r="C5976" t="str">
            <v>VELara</v>
          </cell>
        </row>
        <row r="5977">
          <cell r="B5977" t="str">
            <v>Mérida</v>
          </cell>
          <cell r="C5977" t="str">
            <v>VEMérida</v>
          </cell>
        </row>
        <row r="5978">
          <cell r="B5978" t="str">
            <v>Miranda</v>
          </cell>
          <cell r="C5978" t="str">
            <v>VEMiranda</v>
          </cell>
        </row>
        <row r="5979">
          <cell r="B5979" t="str">
            <v>Monagas</v>
          </cell>
          <cell r="C5979" t="str">
            <v>VEMonagas</v>
          </cell>
        </row>
        <row r="5980">
          <cell r="B5980" t="str">
            <v>Nueva Esparta</v>
          </cell>
          <cell r="C5980" t="str">
            <v>VENueva Esparta</v>
          </cell>
        </row>
        <row r="5981">
          <cell r="B5981" t="str">
            <v>Portuguesa</v>
          </cell>
          <cell r="C5981" t="str">
            <v>VEPortuguesa</v>
          </cell>
        </row>
        <row r="5982">
          <cell r="B5982" t="str">
            <v>Sucre</v>
          </cell>
          <cell r="C5982" t="str">
            <v>VESucre</v>
          </cell>
        </row>
        <row r="5983">
          <cell r="B5983" t="str">
            <v>Táchira</v>
          </cell>
          <cell r="C5983" t="str">
            <v>VETáchira</v>
          </cell>
        </row>
        <row r="5984">
          <cell r="B5984" t="str">
            <v>Trujillo</v>
          </cell>
          <cell r="C5984" t="str">
            <v>VETrujillo</v>
          </cell>
        </row>
        <row r="5985">
          <cell r="B5985" t="str">
            <v>Yaracuy</v>
          </cell>
          <cell r="C5985" t="str">
            <v>VEYaracuy</v>
          </cell>
        </row>
        <row r="5986">
          <cell r="B5986" t="str">
            <v>Zulia</v>
          </cell>
          <cell r="C5986" t="str">
            <v>VEZulia</v>
          </cell>
        </row>
        <row r="5987">
          <cell r="B5987" t="str">
            <v>Vargas</v>
          </cell>
          <cell r="C5987" t="str">
            <v>VEVargas</v>
          </cell>
        </row>
        <row r="5988">
          <cell r="B5988" t="str">
            <v>Delta Amacuro</v>
          </cell>
          <cell r="C5988" t="str">
            <v>VEDelta Amacuro</v>
          </cell>
        </row>
        <row r="5989">
          <cell r="B5989" t="str">
            <v>Amazonas</v>
          </cell>
          <cell r="C5989" t="str">
            <v>VEAmazonas</v>
          </cell>
        </row>
        <row r="5990">
          <cell r="B5990" t="str">
            <v>Dependencias Federales</v>
          </cell>
          <cell r="C5990" t="str">
            <v>VEDependencias Federales</v>
          </cell>
        </row>
        <row r="5991">
          <cell r="B5991" t="str">
            <v>Distrito Capital</v>
          </cell>
          <cell r="C5991" t="str">
            <v>VEDistrito Capital</v>
          </cell>
        </row>
        <row r="5992">
          <cell r="B5992" t="str">
            <v>Lai Châu</v>
          </cell>
          <cell r="C5992" t="str">
            <v>VNLai Châu</v>
          </cell>
        </row>
        <row r="5993">
          <cell r="B5993" t="str">
            <v>Lào Cai</v>
          </cell>
          <cell r="C5993" t="str">
            <v>VNLào Cai</v>
          </cell>
        </row>
        <row r="5994">
          <cell r="B5994" t="str">
            <v>Hà Giang</v>
          </cell>
          <cell r="C5994" t="str">
            <v>VNHà Giang</v>
          </cell>
        </row>
        <row r="5995">
          <cell r="B5995" t="str">
            <v>Cao Bằng</v>
          </cell>
          <cell r="C5995" t="str">
            <v>VNCao Bằng</v>
          </cell>
        </row>
        <row r="5996">
          <cell r="B5996" t="str">
            <v>Sơn La</v>
          </cell>
          <cell r="C5996" t="str">
            <v>VNSơn La</v>
          </cell>
        </row>
        <row r="5997">
          <cell r="B5997" t="str">
            <v>Yên Bái</v>
          </cell>
          <cell r="C5997" t="str">
            <v>VNYên Bái</v>
          </cell>
        </row>
        <row r="5998">
          <cell r="B5998" t="str">
            <v>Tuyên Quang</v>
          </cell>
          <cell r="C5998" t="str">
            <v>VNTuyên Quang</v>
          </cell>
        </row>
        <row r="5999">
          <cell r="B5999" t="str">
            <v>Lạng Sơn</v>
          </cell>
          <cell r="C5999" t="str">
            <v>VNLạng Sơn</v>
          </cell>
        </row>
        <row r="6000">
          <cell r="B6000" t="str">
            <v>Quảng Ninh</v>
          </cell>
          <cell r="C6000" t="str">
            <v>VNQuảng Ninh</v>
          </cell>
        </row>
        <row r="6001">
          <cell r="B6001" t="str">
            <v>Hòa Bình</v>
          </cell>
          <cell r="C6001" t="str">
            <v>VNHòa Bình</v>
          </cell>
        </row>
        <row r="6002">
          <cell r="B6002" t="str">
            <v>Ninh Bình</v>
          </cell>
          <cell r="C6002" t="str">
            <v>VNNinh Bình</v>
          </cell>
        </row>
        <row r="6003">
          <cell r="B6003" t="str">
            <v>Thái Bình</v>
          </cell>
          <cell r="C6003" t="str">
            <v>VNThái Bình</v>
          </cell>
        </row>
        <row r="6004">
          <cell r="B6004" t="str">
            <v>Thanh Hóa</v>
          </cell>
          <cell r="C6004" t="str">
            <v>VNThanh Hóa</v>
          </cell>
        </row>
        <row r="6005">
          <cell r="B6005" t="str">
            <v>Nghệ An</v>
          </cell>
          <cell r="C6005" t="str">
            <v>VNNghệ An</v>
          </cell>
        </row>
        <row r="6006">
          <cell r="B6006" t="str">
            <v>Hà Tĩnh</v>
          </cell>
          <cell r="C6006" t="str">
            <v>VNHà Tĩnh</v>
          </cell>
        </row>
        <row r="6007">
          <cell r="B6007" t="str">
            <v>Quảng Bình</v>
          </cell>
          <cell r="C6007" t="str">
            <v>VNQuảng Bình</v>
          </cell>
        </row>
        <row r="6008">
          <cell r="B6008" t="str">
            <v>Quảng Trị</v>
          </cell>
          <cell r="C6008" t="str">
            <v>VNQuảng Trị</v>
          </cell>
        </row>
        <row r="6009">
          <cell r="B6009" t="str">
            <v>Thừa Thiên-Huế</v>
          </cell>
          <cell r="C6009" t="str">
            <v>VNThừa Thiên-Huế</v>
          </cell>
        </row>
        <row r="6010">
          <cell r="B6010" t="str">
            <v>Quảng Nam</v>
          </cell>
          <cell r="C6010" t="str">
            <v>VNQuảng Nam</v>
          </cell>
        </row>
        <row r="6011">
          <cell r="B6011" t="str">
            <v>Kon Tum</v>
          </cell>
          <cell r="C6011" t="str">
            <v>VNKon Tum</v>
          </cell>
        </row>
        <row r="6012">
          <cell r="B6012" t="str">
            <v>Quảng Ngãi</v>
          </cell>
          <cell r="C6012" t="str">
            <v>VNQuảng Ngãi</v>
          </cell>
        </row>
        <row r="6013">
          <cell r="B6013" t="str">
            <v>Gia Lai</v>
          </cell>
          <cell r="C6013" t="str">
            <v>VNGia Lai</v>
          </cell>
        </row>
        <row r="6014">
          <cell r="B6014" t="str">
            <v>Bình Định</v>
          </cell>
          <cell r="C6014" t="str">
            <v>VNBình Định</v>
          </cell>
        </row>
        <row r="6015">
          <cell r="B6015" t="str">
            <v>Phú Yên</v>
          </cell>
          <cell r="C6015" t="str">
            <v>VNPhú Yên</v>
          </cell>
        </row>
        <row r="6016">
          <cell r="B6016" t="str">
            <v>Đắk Lắk</v>
          </cell>
          <cell r="C6016" t="str">
            <v>VNĐắk Lắk</v>
          </cell>
        </row>
        <row r="6017">
          <cell r="B6017" t="str">
            <v>Khánh Hòa</v>
          </cell>
          <cell r="C6017" t="str">
            <v>VNKhánh Hòa</v>
          </cell>
        </row>
        <row r="6018">
          <cell r="B6018" t="str">
            <v>Lâm Đồng</v>
          </cell>
          <cell r="C6018" t="str">
            <v>VNLâm Đồng</v>
          </cell>
        </row>
        <row r="6019">
          <cell r="B6019" t="str">
            <v>Ninh Thuận</v>
          </cell>
          <cell r="C6019" t="str">
            <v>VNNinh Thuận</v>
          </cell>
        </row>
        <row r="6020">
          <cell r="B6020" t="str">
            <v>Tây Ninh</v>
          </cell>
          <cell r="C6020" t="str">
            <v>VNTây Ninh</v>
          </cell>
        </row>
        <row r="6021">
          <cell r="B6021" t="str">
            <v>Đồng Nai</v>
          </cell>
          <cell r="C6021" t="str">
            <v>VNĐồng Nai</v>
          </cell>
        </row>
        <row r="6022">
          <cell r="B6022" t="str">
            <v>Bình Thuận</v>
          </cell>
          <cell r="C6022" t="str">
            <v>VNBình Thuận</v>
          </cell>
        </row>
        <row r="6023">
          <cell r="B6023" t="str">
            <v>Long An</v>
          </cell>
          <cell r="C6023" t="str">
            <v>VNLong An</v>
          </cell>
        </row>
        <row r="6024">
          <cell r="B6024" t="str">
            <v>Bà Rịa - Vũng Tàu</v>
          </cell>
          <cell r="C6024" t="str">
            <v>VNBà Rịa - Vũng Tàu</v>
          </cell>
        </row>
        <row r="6025">
          <cell r="B6025" t="str">
            <v>An Giang</v>
          </cell>
          <cell r="C6025" t="str">
            <v>VNAn Giang</v>
          </cell>
        </row>
        <row r="6026">
          <cell r="B6026" t="str">
            <v>Đồng Tháp</v>
          </cell>
          <cell r="C6026" t="str">
            <v>VNĐồng Tháp</v>
          </cell>
        </row>
        <row r="6027">
          <cell r="B6027" t="str">
            <v>Tiền Giang</v>
          </cell>
          <cell r="C6027" t="str">
            <v>VNTiền Giang</v>
          </cell>
        </row>
        <row r="6028">
          <cell r="B6028" t="str">
            <v>Kiến Giang</v>
          </cell>
          <cell r="C6028" t="str">
            <v>VNKiến Giang</v>
          </cell>
        </row>
        <row r="6029">
          <cell r="B6029" t="str">
            <v>Vĩnh Long</v>
          </cell>
          <cell r="C6029" t="str">
            <v>VNVĩnh Long</v>
          </cell>
        </row>
        <row r="6030">
          <cell r="B6030" t="str">
            <v>Bến Tre</v>
          </cell>
          <cell r="C6030" t="str">
            <v>VNBến Tre</v>
          </cell>
        </row>
        <row r="6031">
          <cell r="B6031" t="str">
            <v>Trà Vinh</v>
          </cell>
          <cell r="C6031" t="str">
            <v>VNTrà Vinh</v>
          </cell>
        </row>
        <row r="6032">
          <cell r="B6032" t="str">
            <v>Sóc Trăng</v>
          </cell>
          <cell r="C6032" t="str">
            <v>VNSóc Trăng</v>
          </cell>
        </row>
        <row r="6033">
          <cell r="B6033" t="str">
            <v>Bắc Kạn</v>
          </cell>
          <cell r="C6033" t="str">
            <v>VNBắc Kạn</v>
          </cell>
        </row>
        <row r="6034">
          <cell r="B6034" t="str">
            <v>Bắc Giang</v>
          </cell>
          <cell r="C6034" t="str">
            <v>VNBắc Giang</v>
          </cell>
        </row>
        <row r="6035">
          <cell r="B6035" t="str">
            <v>Bạc Liêu</v>
          </cell>
          <cell r="C6035" t="str">
            <v>VNBạc Liêu</v>
          </cell>
        </row>
        <row r="6036">
          <cell r="B6036" t="str">
            <v>Bắc Ninh</v>
          </cell>
          <cell r="C6036" t="str">
            <v>VNBắc Ninh</v>
          </cell>
        </row>
        <row r="6037">
          <cell r="B6037" t="str">
            <v>Bình Dương</v>
          </cell>
          <cell r="C6037" t="str">
            <v>VNBình Dương</v>
          </cell>
        </row>
        <row r="6038">
          <cell r="B6038" t="str">
            <v>Bình Phước</v>
          </cell>
          <cell r="C6038" t="str">
            <v>VNBình Phước</v>
          </cell>
        </row>
        <row r="6039">
          <cell r="B6039" t="str">
            <v>Cà Mau</v>
          </cell>
          <cell r="C6039" t="str">
            <v>VNCà Mau</v>
          </cell>
        </row>
        <row r="6040">
          <cell r="B6040" t="str">
            <v>Hải Dương</v>
          </cell>
          <cell r="C6040" t="str">
            <v>VNHải Dương</v>
          </cell>
        </row>
        <row r="6041">
          <cell r="B6041" t="str">
            <v>Hà Nam</v>
          </cell>
          <cell r="C6041" t="str">
            <v>VNHà Nam</v>
          </cell>
        </row>
        <row r="6042">
          <cell r="B6042" t="str">
            <v>Hưng Yên</v>
          </cell>
          <cell r="C6042" t="str">
            <v>VNHưng Yên</v>
          </cell>
        </row>
        <row r="6043">
          <cell r="B6043" t="str">
            <v>Nam Định</v>
          </cell>
          <cell r="C6043" t="str">
            <v>VNNam Định</v>
          </cell>
        </row>
        <row r="6044">
          <cell r="B6044" t="str">
            <v>Phú Thọ</v>
          </cell>
          <cell r="C6044" t="str">
            <v>VNPhú Thọ</v>
          </cell>
        </row>
        <row r="6045">
          <cell r="B6045" t="str">
            <v>Thái Nguyên</v>
          </cell>
          <cell r="C6045" t="str">
            <v>VNThái Nguyên</v>
          </cell>
        </row>
        <row r="6046">
          <cell r="B6046" t="str">
            <v>Vĩnh Phúc</v>
          </cell>
          <cell r="C6046" t="str">
            <v>VNVĩnh Phúc</v>
          </cell>
        </row>
        <row r="6047">
          <cell r="B6047" t="str">
            <v>Điện Biên</v>
          </cell>
          <cell r="C6047" t="str">
            <v>VNĐiện Biên</v>
          </cell>
        </row>
        <row r="6048">
          <cell r="B6048" t="str">
            <v>Đắk Nông</v>
          </cell>
          <cell r="C6048" t="str">
            <v>VNĐắk Nông</v>
          </cell>
        </row>
        <row r="6049">
          <cell r="B6049" t="str">
            <v>Hậu Giang</v>
          </cell>
          <cell r="C6049" t="str">
            <v>VNHậu Giang</v>
          </cell>
        </row>
        <row r="6050">
          <cell r="B6050" t="str">
            <v>Can Tho</v>
          </cell>
          <cell r="C6050" t="str">
            <v>VNCan Tho</v>
          </cell>
        </row>
        <row r="6051">
          <cell r="B6051" t="str">
            <v>Da Nang</v>
          </cell>
          <cell r="C6051" t="str">
            <v>VNDa Nang</v>
          </cell>
        </row>
        <row r="6052">
          <cell r="B6052" t="str">
            <v>Ha Noi</v>
          </cell>
          <cell r="C6052" t="str">
            <v>VNHa Noi</v>
          </cell>
        </row>
        <row r="6053">
          <cell r="B6053" t="str">
            <v>Hai Phong</v>
          </cell>
          <cell r="C6053" t="str">
            <v>VNHai Phong</v>
          </cell>
        </row>
        <row r="6054">
          <cell r="B6054" t="str">
            <v>Ho Chi Minh</v>
          </cell>
          <cell r="C6054" t="str">
            <v>VNHo Chi Minh</v>
          </cell>
        </row>
        <row r="6055">
          <cell r="B6055" t="str">
            <v>Malampa</v>
          </cell>
          <cell r="C6055" t="str">
            <v>VUMalampa</v>
          </cell>
        </row>
        <row r="6056">
          <cell r="B6056" t="str">
            <v>Malampa</v>
          </cell>
          <cell r="C6056" t="str">
            <v>VUMalampa</v>
          </cell>
        </row>
        <row r="6057">
          <cell r="B6057" t="str">
            <v>Pénama</v>
          </cell>
          <cell r="C6057" t="str">
            <v>VUPénama</v>
          </cell>
        </row>
        <row r="6058">
          <cell r="B6058" t="str">
            <v>Pénama</v>
          </cell>
          <cell r="C6058" t="str">
            <v>VUPénama</v>
          </cell>
        </row>
        <row r="6059">
          <cell r="B6059" t="str">
            <v>Sanma</v>
          </cell>
          <cell r="C6059" t="str">
            <v>VUSanma</v>
          </cell>
        </row>
        <row r="6060">
          <cell r="B6060" t="str">
            <v>Sanma</v>
          </cell>
          <cell r="C6060" t="str">
            <v>VUSanma</v>
          </cell>
        </row>
        <row r="6061">
          <cell r="B6061" t="str">
            <v>Shéfa</v>
          </cell>
          <cell r="C6061" t="str">
            <v>VUShéfa</v>
          </cell>
        </row>
        <row r="6062">
          <cell r="B6062" t="str">
            <v>Shéfa</v>
          </cell>
          <cell r="C6062" t="str">
            <v>VUShéfa</v>
          </cell>
        </row>
        <row r="6063">
          <cell r="B6063" t="str">
            <v>Taféa</v>
          </cell>
          <cell r="C6063" t="str">
            <v>VUTaféa</v>
          </cell>
        </row>
        <row r="6064">
          <cell r="B6064" t="str">
            <v>Taféa</v>
          </cell>
          <cell r="C6064" t="str">
            <v>VUTaféa</v>
          </cell>
        </row>
        <row r="6065">
          <cell r="B6065" t="str">
            <v>Torba</v>
          </cell>
          <cell r="C6065" t="str">
            <v>VUTorba</v>
          </cell>
        </row>
        <row r="6066">
          <cell r="B6066" t="str">
            <v>Torba</v>
          </cell>
          <cell r="C6066" t="str">
            <v>VUTorba</v>
          </cell>
        </row>
        <row r="6067">
          <cell r="B6067" t="str">
            <v>Alo</v>
          </cell>
          <cell r="C6067" t="str">
            <v>WFAlo</v>
          </cell>
        </row>
        <row r="6068">
          <cell r="B6068" t="str">
            <v>Sigave</v>
          </cell>
          <cell r="C6068" t="str">
            <v>WFSigave</v>
          </cell>
        </row>
        <row r="6069">
          <cell r="B6069" t="str">
            <v>Uvea</v>
          </cell>
          <cell r="C6069" t="str">
            <v>WFUvea</v>
          </cell>
        </row>
        <row r="6070">
          <cell r="B6070" t="str">
            <v>A'ana</v>
          </cell>
          <cell r="C6070" t="str">
            <v>WSA'ana</v>
          </cell>
        </row>
        <row r="6071">
          <cell r="B6071" t="str">
            <v>A'ana</v>
          </cell>
          <cell r="C6071" t="str">
            <v>WSA'ana</v>
          </cell>
        </row>
        <row r="6072">
          <cell r="B6072" t="str">
            <v>Aiga-i-le-Tai</v>
          </cell>
          <cell r="C6072" t="str">
            <v>WSAiga-i-le-Tai</v>
          </cell>
        </row>
        <row r="6073">
          <cell r="B6073" t="str">
            <v>Aiga-i-le-Tai</v>
          </cell>
          <cell r="C6073" t="str">
            <v>WSAiga-i-le-Tai</v>
          </cell>
        </row>
        <row r="6074">
          <cell r="B6074" t="str">
            <v>Atua</v>
          </cell>
          <cell r="C6074" t="str">
            <v>WSAtua</v>
          </cell>
        </row>
        <row r="6075">
          <cell r="B6075" t="str">
            <v>Atua</v>
          </cell>
          <cell r="C6075" t="str">
            <v>WSAtua</v>
          </cell>
        </row>
        <row r="6076">
          <cell r="B6076" t="str">
            <v>Fa'asaleleaga</v>
          </cell>
          <cell r="C6076" t="str">
            <v>WSFa'asaleleaga</v>
          </cell>
        </row>
        <row r="6077">
          <cell r="B6077" t="str">
            <v>Fa'asaleleaga</v>
          </cell>
          <cell r="C6077" t="str">
            <v>WSFa'asaleleaga</v>
          </cell>
        </row>
        <row r="6078">
          <cell r="B6078" t="str">
            <v>Gaga'emauga</v>
          </cell>
          <cell r="C6078" t="str">
            <v>WSGaga'emauga</v>
          </cell>
        </row>
        <row r="6079">
          <cell r="B6079" t="str">
            <v>Gaga'emauga</v>
          </cell>
          <cell r="C6079" t="str">
            <v>WSGaga'emauga</v>
          </cell>
        </row>
        <row r="6080">
          <cell r="B6080" t="str">
            <v>Gagaifomauga</v>
          </cell>
          <cell r="C6080" t="str">
            <v>WSGagaifomauga</v>
          </cell>
        </row>
        <row r="6081">
          <cell r="B6081" t="str">
            <v>Gagaifomauga</v>
          </cell>
          <cell r="C6081" t="str">
            <v>WSGagaifomauga</v>
          </cell>
        </row>
        <row r="6082">
          <cell r="B6082" t="str">
            <v>Palauli</v>
          </cell>
          <cell r="C6082" t="str">
            <v>WSPalauli</v>
          </cell>
        </row>
        <row r="6083">
          <cell r="B6083" t="str">
            <v>Palauli</v>
          </cell>
          <cell r="C6083" t="str">
            <v>WSPalauli</v>
          </cell>
        </row>
        <row r="6084">
          <cell r="B6084" t="str">
            <v>Satupa'itea</v>
          </cell>
          <cell r="C6084" t="str">
            <v>WSSatupa'itea</v>
          </cell>
        </row>
        <row r="6085">
          <cell r="B6085" t="str">
            <v>Satupa'itea</v>
          </cell>
          <cell r="C6085" t="str">
            <v>WSSatupa'itea</v>
          </cell>
        </row>
        <row r="6086">
          <cell r="B6086" t="str">
            <v>Tuamasaga</v>
          </cell>
          <cell r="C6086" t="str">
            <v>WSTuamasaga</v>
          </cell>
        </row>
        <row r="6087">
          <cell r="B6087" t="str">
            <v>Tuamasaga</v>
          </cell>
          <cell r="C6087" t="str">
            <v>WSTuamasaga</v>
          </cell>
        </row>
        <row r="6088">
          <cell r="B6088" t="str">
            <v>Va'a-o-Fonoti</v>
          </cell>
          <cell r="C6088" t="str">
            <v>WSVa'a-o-Fonoti</v>
          </cell>
        </row>
        <row r="6089">
          <cell r="B6089" t="str">
            <v>Va'a-o-Fonoti</v>
          </cell>
          <cell r="C6089" t="str">
            <v>WSVa'a-o-Fonoti</v>
          </cell>
        </row>
        <row r="6090">
          <cell r="B6090" t="str">
            <v>Vaisigano</v>
          </cell>
          <cell r="C6090" t="str">
            <v>WSVaisigano</v>
          </cell>
        </row>
        <row r="6091">
          <cell r="B6091" t="str">
            <v>Vaisigano</v>
          </cell>
          <cell r="C6091" t="str">
            <v>WSVaisigano</v>
          </cell>
        </row>
        <row r="6092">
          <cell r="B6092" t="str">
            <v>Amānat al ‘Āşimah [city]</v>
          </cell>
          <cell r="C6092" t="str">
            <v>YEAmānat al ‘Āşimah [city]</v>
          </cell>
        </row>
        <row r="6093">
          <cell r="B6093" t="str">
            <v>Abyan</v>
          </cell>
          <cell r="C6093" t="str">
            <v>YEAbyan</v>
          </cell>
        </row>
        <row r="6094">
          <cell r="B6094" t="str">
            <v>‘Adan</v>
          </cell>
          <cell r="C6094" t="str">
            <v>YE‘Adan</v>
          </cell>
        </row>
        <row r="6095">
          <cell r="B6095" t="str">
            <v>‘Amrān</v>
          </cell>
          <cell r="C6095" t="str">
            <v>YE‘Amrān</v>
          </cell>
        </row>
        <row r="6096">
          <cell r="B6096" t="str">
            <v>Al Bayḑā’</v>
          </cell>
          <cell r="C6096" t="str">
            <v>YEAl Bayḑā’</v>
          </cell>
        </row>
        <row r="6097">
          <cell r="B6097" t="str">
            <v>Aḑ Ḑāli‘</v>
          </cell>
          <cell r="C6097" t="str">
            <v>YEAḑ Ḑāli‘</v>
          </cell>
        </row>
        <row r="6098">
          <cell r="B6098" t="str">
            <v>Dhamār</v>
          </cell>
          <cell r="C6098" t="str">
            <v>YEDhamār</v>
          </cell>
        </row>
        <row r="6099">
          <cell r="B6099" t="str">
            <v>Ḩaḑramawt</v>
          </cell>
          <cell r="C6099" t="str">
            <v>YEḨaḑramawt</v>
          </cell>
        </row>
        <row r="6100">
          <cell r="B6100" t="str">
            <v>Ḩajjah</v>
          </cell>
          <cell r="C6100" t="str">
            <v>YEḨajjah</v>
          </cell>
        </row>
        <row r="6101">
          <cell r="B6101" t="str">
            <v>Al Ḩudaydah</v>
          </cell>
          <cell r="C6101" t="str">
            <v>YEAl Ḩudaydah</v>
          </cell>
        </row>
        <row r="6102">
          <cell r="B6102" t="str">
            <v>Ibb</v>
          </cell>
          <cell r="C6102" t="str">
            <v>YEIbb</v>
          </cell>
        </row>
        <row r="6103">
          <cell r="B6103" t="str">
            <v>Al Jawf</v>
          </cell>
          <cell r="C6103" t="str">
            <v>YEAl Jawf</v>
          </cell>
        </row>
        <row r="6104">
          <cell r="B6104" t="str">
            <v>Laḩij</v>
          </cell>
          <cell r="C6104" t="str">
            <v>YELaḩij</v>
          </cell>
        </row>
        <row r="6105">
          <cell r="B6105" t="str">
            <v>Ma’rib</v>
          </cell>
          <cell r="C6105" t="str">
            <v>YEMa’rib</v>
          </cell>
        </row>
        <row r="6106">
          <cell r="B6106" t="str">
            <v>Al Mahrah</v>
          </cell>
          <cell r="C6106" t="str">
            <v>YEAl Mahrah</v>
          </cell>
        </row>
        <row r="6107">
          <cell r="B6107" t="str">
            <v>Al Maḩwīt</v>
          </cell>
          <cell r="C6107" t="str">
            <v>YEAl Maḩwīt</v>
          </cell>
        </row>
        <row r="6108">
          <cell r="B6108" t="str">
            <v>Raymah</v>
          </cell>
          <cell r="C6108" t="str">
            <v>YERaymah</v>
          </cell>
        </row>
        <row r="6109">
          <cell r="B6109" t="str">
            <v>Şāʻdah</v>
          </cell>
          <cell r="C6109" t="str">
            <v>YEŞāʻdah</v>
          </cell>
        </row>
        <row r="6110">
          <cell r="B6110" t="str">
            <v>Shabwah</v>
          </cell>
          <cell r="C6110" t="str">
            <v>YEShabwah</v>
          </cell>
        </row>
        <row r="6111">
          <cell r="B6111" t="str">
            <v>Şanʻā’</v>
          </cell>
          <cell r="C6111" t="str">
            <v>YEŞanʻā’</v>
          </cell>
        </row>
        <row r="6112">
          <cell r="B6112" t="str">
            <v>Arkhabīl Suquţrá</v>
          </cell>
          <cell r="C6112" t="str">
            <v>YEArkhabīl Suquţrá</v>
          </cell>
        </row>
        <row r="6113">
          <cell r="B6113" t="str">
            <v>Tāʻizz</v>
          </cell>
          <cell r="C6113" t="str">
            <v>YETāʻizz</v>
          </cell>
        </row>
        <row r="6114">
          <cell r="B6114" t="str">
            <v>Oos-Kaap</v>
          </cell>
          <cell r="C6114" t="str">
            <v>ZAOos-Kaap</v>
          </cell>
        </row>
        <row r="6115">
          <cell r="B6115" t="str">
            <v>Eastern Cape</v>
          </cell>
          <cell r="C6115" t="str">
            <v>ZAEastern Cape</v>
          </cell>
        </row>
        <row r="6116">
          <cell r="B6116" t="str">
            <v>iPumalanga-Kapa</v>
          </cell>
          <cell r="C6116" t="str">
            <v>ZAiPumalanga-Kapa</v>
          </cell>
        </row>
        <row r="6117">
          <cell r="B6117" t="str">
            <v>Kapa Bohlabela</v>
          </cell>
          <cell r="C6117" t="str">
            <v>ZAKapa Bohlabela</v>
          </cell>
        </row>
        <row r="6118">
          <cell r="B6118" t="str">
            <v>Kapa Botjhabela</v>
          </cell>
          <cell r="C6118" t="str">
            <v>ZAKapa Botjhabela</v>
          </cell>
        </row>
        <row r="6119">
          <cell r="B6119" t="str">
            <v>Kapa Botlhaba</v>
          </cell>
          <cell r="C6119" t="str">
            <v>ZAKapa Botlhaba</v>
          </cell>
        </row>
        <row r="6120">
          <cell r="B6120" t="str">
            <v>Kapa-Vuxa</v>
          </cell>
          <cell r="C6120" t="str">
            <v>ZAKapa-Vuxa</v>
          </cell>
        </row>
        <row r="6121">
          <cell r="B6121" t="str">
            <v>Kapa Vhubvaḓuvha</v>
          </cell>
          <cell r="C6121" t="str">
            <v>ZAKapa Vhubvaḓuvha</v>
          </cell>
        </row>
        <row r="6122">
          <cell r="B6122" t="str">
            <v>Mpuma-Koloni</v>
          </cell>
          <cell r="C6122" t="str">
            <v>ZAMpuma-Koloni</v>
          </cell>
        </row>
        <row r="6123">
          <cell r="B6123" t="str">
            <v>Mpumalanga-Kapa</v>
          </cell>
          <cell r="C6123" t="str">
            <v>ZAMpumalanga-Kapa</v>
          </cell>
        </row>
        <row r="6124">
          <cell r="B6124" t="str">
            <v>Vrystaat</v>
          </cell>
          <cell r="C6124" t="str">
            <v>ZAVrystaat</v>
          </cell>
        </row>
        <row r="6125">
          <cell r="B6125" t="str">
            <v>Free State</v>
          </cell>
          <cell r="C6125" t="str">
            <v>ZAFree State</v>
          </cell>
        </row>
        <row r="6126">
          <cell r="B6126" t="str">
            <v>iFreyistata</v>
          </cell>
          <cell r="C6126" t="str">
            <v>ZAiFreyistata</v>
          </cell>
        </row>
        <row r="6127">
          <cell r="B6127" t="str">
            <v>Freistata</v>
          </cell>
          <cell r="C6127" t="str">
            <v>ZAFreistata</v>
          </cell>
        </row>
        <row r="6128">
          <cell r="B6128" t="str">
            <v>Freistata</v>
          </cell>
          <cell r="C6128" t="str">
            <v>ZAFreistata</v>
          </cell>
        </row>
        <row r="6129">
          <cell r="B6129" t="str">
            <v>Foreisetata</v>
          </cell>
          <cell r="C6129" t="str">
            <v>ZAForeisetata</v>
          </cell>
        </row>
        <row r="6130">
          <cell r="B6130" t="str">
            <v>Free State</v>
          </cell>
          <cell r="C6130" t="str">
            <v>ZAFree State</v>
          </cell>
        </row>
        <row r="6131">
          <cell r="B6131" t="str">
            <v>Fureisitata</v>
          </cell>
          <cell r="C6131" t="str">
            <v>ZAFureisitata</v>
          </cell>
        </row>
        <row r="6132">
          <cell r="B6132" t="str">
            <v>Freyistata</v>
          </cell>
          <cell r="C6132" t="str">
            <v>ZAFreyistata</v>
          </cell>
        </row>
        <row r="6133">
          <cell r="B6133" t="str">
            <v>Fuleyisitata</v>
          </cell>
          <cell r="C6133" t="str">
            <v>ZAFuleyisitata</v>
          </cell>
        </row>
        <row r="6134">
          <cell r="B6134" t="str">
            <v>Gauteng</v>
          </cell>
          <cell r="C6134" t="str">
            <v>ZAGauteng</v>
          </cell>
        </row>
        <row r="6135">
          <cell r="B6135" t="str">
            <v>Gauteng</v>
          </cell>
          <cell r="C6135" t="str">
            <v>ZAGauteng</v>
          </cell>
        </row>
        <row r="6136">
          <cell r="B6136" t="str">
            <v>iGauteng</v>
          </cell>
          <cell r="C6136" t="str">
            <v>ZAiGauteng</v>
          </cell>
        </row>
        <row r="6137">
          <cell r="B6137" t="str">
            <v>Gauteng</v>
          </cell>
          <cell r="C6137" t="str">
            <v>ZAGauteng</v>
          </cell>
        </row>
        <row r="6138">
          <cell r="B6138" t="str">
            <v>Kgauteng</v>
          </cell>
          <cell r="C6138" t="str">
            <v>ZAKgauteng</v>
          </cell>
        </row>
        <row r="6139">
          <cell r="B6139" t="str">
            <v>Gauteng</v>
          </cell>
          <cell r="C6139" t="str">
            <v>ZAGauteng</v>
          </cell>
        </row>
        <row r="6140">
          <cell r="B6140" t="str">
            <v>Gauteng</v>
          </cell>
          <cell r="C6140" t="str">
            <v>ZAGauteng</v>
          </cell>
        </row>
        <row r="6141">
          <cell r="B6141" t="str">
            <v>Gauteng</v>
          </cell>
          <cell r="C6141" t="str">
            <v>ZAGauteng</v>
          </cell>
        </row>
        <row r="6142">
          <cell r="B6142" t="str">
            <v>Gauteng</v>
          </cell>
          <cell r="C6142" t="str">
            <v>ZAGauteng</v>
          </cell>
        </row>
        <row r="6143">
          <cell r="B6143" t="str">
            <v>Rhawuti</v>
          </cell>
          <cell r="C6143" t="str">
            <v>ZARhawuti</v>
          </cell>
        </row>
        <row r="6144">
          <cell r="B6144" t="str">
            <v>Gauteng</v>
          </cell>
          <cell r="C6144" t="str">
            <v>ZAGauteng</v>
          </cell>
        </row>
        <row r="6145">
          <cell r="B6145" t="str">
            <v>KwaZulu-Natal</v>
          </cell>
          <cell r="C6145" t="str">
            <v>ZAKwaZulu-Natal</v>
          </cell>
        </row>
        <row r="6146">
          <cell r="B6146" t="str">
            <v>Kwazulu-Natal</v>
          </cell>
          <cell r="C6146" t="str">
            <v>ZAKwazulu-Natal</v>
          </cell>
        </row>
        <row r="6147">
          <cell r="B6147" t="str">
            <v>iKwaZulu-Natal</v>
          </cell>
          <cell r="C6147" t="str">
            <v>ZAiKwaZulu-Natal</v>
          </cell>
        </row>
        <row r="6148">
          <cell r="B6148" t="str">
            <v>GaZulu-Natala</v>
          </cell>
          <cell r="C6148" t="str">
            <v>ZAGaZulu-Natala</v>
          </cell>
        </row>
        <row r="6149">
          <cell r="B6149" t="str">
            <v>Hazolo-Natala</v>
          </cell>
          <cell r="C6149" t="str">
            <v>ZAHazolo-Natala</v>
          </cell>
        </row>
        <row r="6150">
          <cell r="B6150" t="str">
            <v>KwaZulu-Natali</v>
          </cell>
          <cell r="C6150" t="str">
            <v>ZAKwaZulu-Natali</v>
          </cell>
        </row>
        <row r="6151">
          <cell r="B6151" t="str">
            <v>KwaZulu-Natal</v>
          </cell>
          <cell r="C6151" t="str">
            <v>ZAKwaZulu-Natal</v>
          </cell>
        </row>
        <row r="6152">
          <cell r="B6152" t="str">
            <v>Kwazulu-Natal</v>
          </cell>
          <cell r="C6152" t="str">
            <v>ZAKwazulu-Natal</v>
          </cell>
        </row>
        <row r="6153">
          <cell r="B6153" t="str">
            <v>HaZulu-Natal</v>
          </cell>
          <cell r="C6153" t="str">
            <v>ZAHaZulu-Natal</v>
          </cell>
        </row>
        <row r="6154">
          <cell r="B6154" t="str">
            <v>KwaZulu-Natala</v>
          </cell>
          <cell r="C6154" t="str">
            <v>ZAKwaZulu-Natala</v>
          </cell>
        </row>
        <row r="6155">
          <cell r="B6155" t="str">
            <v>KwaZulu-Natali</v>
          </cell>
          <cell r="C6155" t="str">
            <v>ZAKwaZulu-Natali</v>
          </cell>
        </row>
        <row r="6156">
          <cell r="B6156" t="str">
            <v>Limpopo</v>
          </cell>
          <cell r="C6156" t="str">
            <v>ZALimpopo</v>
          </cell>
        </row>
        <row r="6157">
          <cell r="B6157" t="str">
            <v>Limpopo</v>
          </cell>
          <cell r="C6157" t="str">
            <v>ZALimpopo</v>
          </cell>
        </row>
        <row r="6158">
          <cell r="B6158" t="str">
            <v>Limpopo</v>
          </cell>
          <cell r="C6158" t="str">
            <v>ZALimpopo</v>
          </cell>
        </row>
        <row r="6159">
          <cell r="B6159" t="str">
            <v>Limpopo</v>
          </cell>
          <cell r="C6159" t="str">
            <v>ZALimpopo</v>
          </cell>
        </row>
        <row r="6160">
          <cell r="B6160" t="str">
            <v>Limpopo</v>
          </cell>
          <cell r="C6160" t="str">
            <v>ZALimpopo</v>
          </cell>
        </row>
        <row r="6161">
          <cell r="B6161" t="str">
            <v>Limpopo</v>
          </cell>
          <cell r="C6161" t="str">
            <v>ZALimpopo</v>
          </cell>
        </row>
        <row r="6162">
          <cell r="B6162" t="str">
            <v>Limpopo</v>
          </cell>
          <cell r="C6162" t="str">
            <v>ZALimpopo</v>
          </cell>
        </row>
        <row r="6163">
          <cell r="B6163" t="str">
            <v>Limpopo</v>
          </cell>
          <cell r="C6163" t="str">
            <v>ZALimpopo</v>
          </cell>
        </row>
        <row r="6164">
          <cell r="B6164" t="str">
            <v>Vhembe</v>
          </cell>
          <cell r="C6164" t="str">
            <v>ZAVhembe</v>
          </cell>
        </row>
        <row r="6165">
          <cell r="B6165" t="str">
            <v>Limpopo</v>
          </cell>
          <cell r="C6165" t="str">
            <v>ZALimpopo</v>
          </cell>
        </row>
        <row r="6166">
          <cell r="B6166" t="str">
            <v>Limpopo</v>
          </cell>
          <cell r="C6166" t="str">
            <v>ZALimpopo</v>
          </cell>
        </row>
        <row r="6167">
          <cell r="B6167" t="str">
            <v>Mpumalanga</v>
          </cell>
          <cell r="C6167" t="str">
            <v>ZAMpumalanga</v>
          </cell>
        </row>
        <row r="6168">
          <cell r="B6168" t="str">
            <v>Mpumalanga</v>
          </cell>
          <cell r="C6168" t="str">
            <v>ZAMpumalanga</v>
          </cell>
        </row>
        <row r="6169">
          <cell r="B6169" t="str">
            <v>iMpumalanga</v>
          </cell>
          <cell r="C6169" t="str">
            <v>ZAiMpumalanga</v>
          </cell>
        </row>
        <row r="6170">
          <cell r="B6170" t="str">
            <v>Mpumalanga</v>
          </cell>
          <cell r="C6170" t="str">
            <v>ZAMpumalanga</v>
          </cell>
        </row>
        <row r="6171">
          <cell r="B6171" t="str">
            <v>Mpumalanga</v>
          </cell>
          <cell r="C6171" t="str">
            <v>ZAMpumalanga</v>
          </cell>
        </row>
        <row r="6172">
          <cell r="B6172" t="str">
            <v>Mpumalanga</v>
          </cell>
          <cell r="C6172" t="str">
            <v>ZAMpumalanga</v>
          </cell>
        </row>
        <row r="6173">
          <cell r="B6173" t="str">
            <v>Mpumalanga</v>
          </cell>
          <cell r="C6173" t="str">
            <v>ZAMpumalanga</v>
          </cell>
        </row>
        <row r="6174">
          <cell r="B6174" t="str">
            <v>Mpumalanga</v>
          </cell>
          <cell r="C6174" t="str">
            <v>ZAMpumalanga</v>
          </cell>
        </row>
        <row r="6175">
          <cell r="B6175" t="str">
            <v>Mpumalanga</v>
          </cell>
          <cell r="C6175" t="str">
            <v>ZAMpumalanga</v>
          </cell>
        </row>
        <row r="6176">
          <cell r="B6176" t="str">
            <v>Mpumalanga</v>
          </cell>
          <cell r="C6176" t="str">
            <v>ZAMpumalanga</v>
          </cell>
        </row>
        <row r="6177">
          <cell r="B6177" t="str">
            <v>Mpumalanga</v>
          </cell>
          <cell r="C6177" t="str">
            <v>ZAMpumalanga</v>
          </cell>
        </row>
        <row r="6178">
          <cell r="B6178" t="str">
            <v>Noord-Kaap</v>
          </cell>
          <cell r="C6178" t="str">
            <v>ZANoord-Kaap</v>
          </cell>
        </row>
        <row r="6179">
          <cell r="B6179" t="str">
            <v>Northern Cape</v>
          </cell>
          <cell r="C6179" t="str">
            <v>ZANorthern Cape</v>
          </cell>
        </row>
        <row r="6180">
          <cell r="B6180" t="str">
            <v>iTlhagwini-Kapa</v>
          </cell>
          <cell r="C6180" t="str">
            <v>ZAiTlhagwini-Kapa</v>
          </cell>
        </row>
        <row r="6181">
          <cell r="B6181" t="str">
            <v>Kapa Leboya</v>
          </cell>
          <cell r="C6181" t="str">
            <v>ZAKapa Leboya</v>
          </cell>
        </row>
        <row r="6182">
          <cell r="B6182" t="str">
            <v>Kapa Leboya</v>
          </cell>
          <cell r="C6182" t="str">
            <v>ZAKapa Leboya</v>
          </cell>
        </row>
        <row r="6183">
          <cell r="B6183" t="str">
            <v>Kapa Bokone</v>
          </cell>
          <cell r="C6183" t="str">
            <v>ZAKapa Bokone</v>
          </cell>
        </row>
        <row r="6184">
          <cell r="B6184" t="str">
            <v>Kapa-N'walungu</v>
          </cell>
          <cell r="C6184" t="str">
            <v>ZAKapa-N'walungu</v>
          </cell>
        </row>
        <row r="6185">
          <cell r="B6185" t="str">
            <v>Kapa Devhula</v>
          </cell>
          <cell r="C6185" t="str">
            <v>ZAKapa Devhula</v>
          </cell>
        </row>
        <row r="6186">
          <cell r="B6186" t="str">
            <v>Mntla-Koloni</v>
          </cell>
          <cell r="C6186" t="str">
            <v>ZAMntla-Koloni</v>
          </cell>
        </row>
        <row r="6187">
          <cell r="B6187" t="str">
            <v>Nyakatho-Kapa</v>
          </cell>
          <cell r="C6187" t="str">
            <v>ZANyakatho-Kapa</v>
          </cell>
        </row>
        <row r="6188">
          <cell r="B6188" t="str">
            <v>Noordwes</v>
          </cell>
          <cell r="C6188" t="str">
            <v>ZANoordwes</v>
          </cell>
        </row>
        <row r="6189">
          <cell r="B6189" t="str">
            <v>North-West</v>
          </cell>
          <cell r="C6189" t="str">
            <v>ZANorth-West</v>
          </cell>
        </row>
        <row r="6190">
          <cell r="B6190" t="str">
            <v>iTlhagwini-Tjhingalanga</v>
          </cell>
          <cell r="C6190" t="str">
            <v>ZAiTlhagwini-Tjhingalanga</v>
          </cell>
        </row>
        <row r="6191">
          <cell r="B6191" t="str">
            <v>Lebowa Bodikela</v>
          </cell>
          <cell r="C6191" t="str">
            <v>ZALebowa Bodikela</v>
          </cell>
        </row>
        <row r="6192">
          <cell r="B6192" t="str">
            <v>Leboya (le) Bophirima</v>
          </cell>
          <cell r="C6192" t="str">
            <v>ZALeboya (le) Bophirima</v>
          </cell>
        </row>
        <row r="6193">
          <cell r="B6193" t="str">
            <v>Bokone Bophirima</v>
          </cell>
          <cell r="C6193" t="str">
            <v>ZABokone Bophirima</v>
          </cell>
        </row>
        <row r="6194">
          <cell r="B6194" t="str">
            <v>N'walungu-Vupeladyambu</v>
          </cell>
          <cell r="C6194" t="str">
            <v>ZAN'walungu-Vupeladyambu</v>
          </cell>
        </row>
        <row r="6195">
          <cell r="B6195" t="str">
            <v>Mntla-Ntshona</v>
          </cell>
          <cell r="C6195" t="str">
            <v>ZAMntla-Ntshona</v>
          </cell>
        </row>
        <row r="6196">
          <cell r="B6196" t="str">
            <v>Nyakatho-Ntshonalanga</v>
          </cell>
          <cell r="C6196" t="str">
            <v>ZANyakatho-Ntshonalanga</v>
          </cell>
        </row>
        <row r="6197">
          <cell r="B6197" t="str">
            <v>Wes-Kaap</v>
          </cell>
          <cell r="C6197" t="str">
            <v>ZAWes-Kaap</v>
          </cell>
        </row>
        <row r="6198">
          <cell r="B6198" t="str">
            <v>Western Cape</v>
          </cell>
          <cell r="C6198" t="str">
            <v>ZAWestern Cape</v>
          </cell>
        </row>
        <row r="6199">
          <cell r="B6199" t="str">
            <v>iTjhingalanga-Kapa</v>
          </cell>
          <cell r="C6199" t="str">
            <v>ZAiTjhingalanga-Kapa</v>
          </cell>
        </row>
        <row r="6200">
          <cell r="B6200" t="str">
            <v>Kapa Bodikela</v>
          </cell>
          <cell r="C6200" t="str">
            <v>ZAKapa Bodikela</v>
          </cell>
        </row>
        <row r="6201">
          <cell r="B6201" t="str">
            <v>Kapa Bophirimela</v>
          </cell>
          <cell r="C6201" t="str">
            <v>ZAKapa Bophirimela</v>
          </cell>
        </row>
        <row r="6202">
          <cell r="B6202" t="str">
            <v>Kapa Bophirima</v>
          </cell>
          <cell r="C6202" t="str">
            <v>ZAKapa Bophirima</v>
          </cell>
        </row>
        <row r="6203">
          <cell r="B6203" t="str">
            <v>Kapa-Vupeladyambu</v>
          </cell>
          <cell r="C6203" t="str">
            <v>ZAKapa-Vupeladyambu</v>
          </cell>
        </row>
        <row r="6204">
          <cell r="B6204" t="str">
            <v>Kapa Vhukovhela</v>
          </cell>
          <cell r="C6204" t="str">
            <v>ZAKapa Vhukovhela</v>
          </cell>
        </row>
        <row r="6205">
          <cell r="B6205" t="str">
            <v>Ntshona-Koloni</v>
          </cell>
          <cell r="C6205" t="str">
            <v>ZANtshona-Koloni</v>
          </cell>
        </row>
        <row r="6206">
          <cell r="B6206" t="str">
            <v>Ntshonalanga-Kapa</v>
          </cell>
          <cell r="C6206" t="str">
            <v>ZANtshonalanga-Kapa</v>
          </cell>
        </row>
        <row r="6207">
          <cell r="B6207" t="str">
            <v>Western</v>
          </cell>
          <cell r="C6207" t="str">
            <v>ZMWestern</v>
          </cell>
        </row>
        <row r="6208">
          <cell r="B6208" t="str">
            <v>Central</v>
          </cell>
          <cell r="C6208" t="str">
            <v>ZMCentral</v>
          </cell>
        </row>
        <row r="6209">
          <cell r="B6209" t="str">
            <v>Eastern</v>
          </cell>
          <cell r="C6209" t="str">
            <v>ZMEastern</v>
          </cell>
        </row>
        <row r="6210">
          <cell r="B6210" t="str">
            <v>Luapula</v>
          </cell>
          <cell r="C6210" t="str">
            <v>ZMLuapula</v>
          </cell>
        </row>
        <row r="6211">
          <cell r="B6211" t="str">
            <v>Northern</v>
          </cell>
          <cell r="C6211" t="str">
            <v>ZMNorthern</v>
          </cell>
        </row>
        <row r="6212">
          <cell r="B6212" t="str">
            <v>North-Western</v>
          </cell>
          <cell r="C6212" t="str">
            <v>ZMNorth-Western</v>
          </cell>
        </row>
        <row r="6213">
          <cell r="B6213" t="str">
            <v>Southern</v>
          </cell>
          <cell r="C6213" t="str">
            <v>ZMSouthern</v>
          </cell>
        </row>
        <row r="6214">
          <cell r="B6214" t="str">
            <v>Copperbelt</v>
          </cell>
          <cell r="C6214" t="str">
            <v>ZMCopperbelt</v>
          </cell>
        </row>
        <row r="6215">
          <cell r="B6215" t="str">
            <v>Lusaka</v>
          </cell>
          <cell r="C6215" t="str">
            <v>ZMLusaka</v>
          </cell>
        </row>
        <row r="6216">
          <cell r="B6216" t="str">
            <v>Muchinga</v>
          </cell>
          <cell r="C6216" t="str">
            <v>ZMMuchinga</v>
          </cell>
        </row>
        <row r="6217">
          <cell r="B6217" t="str">
            <v>Bulawayo</v>
          </cell>
          <cell r="C6217" t="str">
            <v>ZWBulawayo</v>
          </cell>
        </row>
        <row r="6218">
          <cell r="B6218" t="str">
            <v>Harare</v>
          </cell>
          <cell r="C6218" t="str">
            <v>ZWHarare</v>
          </cell>
        </row>
        <row r="6219">
          <cell r="B6219" t="str">
            <v>Manicaland</v>
          </cell>
          <cell r="C6219" t="str">
            <v>ZWManicaland</v>
          </cell>
        </row>
        <row r="6220">
          <cell r="B6220" t="str">
            <v>Mashonaland Central</v>
          </cell>
          <cell r="C6220" t="str">
            <v>ZWMashonaland Central</v>
          </cell>
        </row>
        <row r="6221">
          <cell r="B6221" t="str">
            <v>Mashonaland East</v>
          </cell>
          <cell r="C6221" t="str">
            <v>ZWMashonaland East</v>
          </cell>
        </row>
        <row r="6222">
          <cell r="B6222" t="str">
            <v>Midlands</v>
          </cell>
          <cell r="C6222" t="str">
            <v>ZWMidlands</v>
          </cell>
        </row>
        <row r="6223">
          <cell r="B6223" t="str">
            <v>Matabeleland North</v>
          </cell>
          <cell r="C6223" t="str">
            <v>ZWMatabeleland North</v>
          </cell>
        </row>
        <row r="6224">
          <cell r="B6224" t="str">
            <v>Matabeleland South</v>
          </cell>
          <cell r="C6224" t="str">
            <v>ZWMatabeleland South</v>
          </cell>
        </row>
        <row r="6225">
          <cell r="B6225" t="str">
            <v>Masvingo</v>
          </cell>
          <cell r="C6225" t="str">
            <v>ZWMasvingo</v>
          </cell>
        </row>
        <row r="6226">
          <cell r="B6226" t="str">
            <v>Mashonaland West</v>
          </cell>
          <cell r="C6226" t="str">
            <v>ZWMashonaland West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t.gruber@ats.net"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ats.net/en/sustainability/" TargetMode="External"/><Relationship Id="rId4" Type="http://schemas.openxmlformats.org/officeDocument/2006/relationships/hyperlink" Target="mailto:t.gruber@ats.net"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6"/>
  <cols>
    <col min="1" max="1" width="0.81640625" customWidth="1"/>
    <col min="2" max="2" width="8" customWidth="1"/>
    <col min="3" max="3" width="8.6328125" customWidth="1"/>
    <col min="4" max="4" width="13" style="164" customWidth="1"/>
    <col min="5" max="5" width="42.36328125" customWidth="1"/>
    <col min="6" max="6" width="53.36328125" customWidth="1"/>
    <col min="7" max="7" width="0.81640625" customWidth="1"/>
  </cols>
  <sheetData>
    <row r="1" spans="1:7" ht="13.2" thickTop="1">
      <c r="A1" s="6"/>
      <c r="B1" s="7"/>
      <c r="C1" s="7"/>
      <c r="D1" s="158"/>
      <c r="E1" s="7"/>
      <c r="F1" s="7"/>
      <c r="G1" s="8"/>
    </row>
    <row r="2" spans="1:7">
      <c r="A2" s="303"/>
      <c r="B2" s="4" t="s">
        <v>807</v>
      </c>
      <c r="C2" s="2"/>
      <c r="D2" s="159"/>
      <c r="E2" s="2"/>
      <c r="F2" s="2"/>
      <c r="G2" s="24"/>
    </row>
    <row r="3" spans="1:7">
      <c r="A3" s="303"/>
      <c r="B3" s="2" t="s">
        <v>800</v>
      </c>
      <c r="C3" s="4"/>
      <c r="D3" s="160"/>
      <c r="E3" s="2"/>
      <c r="F3" s="4"/>
      <c r="G3" s="24"/>
    </row>
    <row r="4" spans="1:7" ht="15">
      <c r="A4" s="303"/>
      <c r="B4" s="27" t="s">
        <v>809</v>
      </c>
      <c r="C4" s="5"/>
      <c r="D4" s="161"/>
      <c r="E4" s="2"/>
      <c r="F4" s="5"/>
      <c r="G4" s="24"/>
    </row>
    <row r="5" spans="1:7" ht="13.2">
      <c r="A5" s="303"/>
      <c r="B5" s="26" t="s">
        <v>998</v>
      </c>
      <c r="C5" s="3"/>
      <c r="D5" s="162"/>
      <c r="E5" s="2"/>
      <c r="F5" s="3"/>
      <c r="G5" s="24"/>
    </row>
    <row r="6" spans="1:7">
      <c r="A6" s="303"/>
      <c r="B6" s="2"/>
      <c r="C6" s="2"/>
      <c r="D6" s="159"/>
      <c r="E6" s="2"/>
      <c r="F6" s="2"/>
      <c r="G6" s="24"/>
    </row>
    <row r="7" spans="1:7">
      <c r="A7" s="303"/>
      <c r="B7" s="2"/>
      <c r="C7" s="2"/>
      <c r="D7" s="159"/>
      <c r="E7" s="2"/>
      <c r="F7" s="2"/>
      <c r="G7" s="24"/>
    </row>
    <row r="8" spans="1:7">
      <c r="A8" s="303"/>
      <c r="B8" s="2"/>
      <c r="C8" s="2"/>
      <c r="D8" s="159"/>
      <c r="E8" s="2"/>
      <c r="F8" s="2"/>
      <c r="G8" s="24"/>
    </row>
    <row r="9" spans="1:7">
      <c r="A9" s="303"/>
      <c r="B9" s="306" t="s">
        <v>810</v>
      </c>
      <c r="C9" s="306"/>
      <c r="D9" s="306"/>
      <c r="E9" s="306"/>
      <c r="F9" s="306"/>
      <c r="G9" s="24"/>
    </row>
    <row r="10" spans="1:7" ht="27" customHeight="1">
      <c r="A10" s="303"/>
      <c r="B10" s="307" t="s">
        <v>423</v>
      </c>
      <c r="C10" s="307"/>
      <c r="D10" s="307"/>
      <c r="E10" s="307"/>
      <c r="F10" s="307"/>
      <c r="G10" s="24"/>
    </row>
    <row r="11" spans="1:7" ht="27" customHeight="1">
      <c r="A11" s="303"/>
      <c r="B11" s="308"/>
      <c r="C11" s="308"/>
      <c r="D11" s="308"/>
      <c r="E11" s="308"/>
      <c r="F11" s="308"/>
      <c r="G11" s="24"/>
    </row>
    <row r="12" spans="1:7">
      <c r="A12" s="303"/>
      <c r="B12" s="28" t="s">
        <v>808</v>
      </c>
      <c r="C12" s="29" t="s">
        <v>811</v>
      </c>
      <c r="D12" s="163" t="s">
        <v>812</v>
      </c>
      <c r="E12" s="29" t="s">
        <v>593</v>
      </c>
      <c r="F12" s="29" t="s">
        <v>594</v>
      </c>
      <c r="G12" s="24"/>
    </row>
    <row r="13" spans="1:7" ht="34.200000000000003">
      <c r="A13" s="303"/>
      <c r="B13" s="275">
        <v>1</v>
      </c>
      <c r="C13" s="276" t="s">
        <v>1046</v>
      </c>
      <c r="D13" s="277" t="s">
        <v>836</v>
      </c>
      <c r="E13" s="278" t="s">
        <v>813</v>
      </c>
      <c r="F13" s="278"/>
      <c r="G13" s="24"/>
    </row>
    <row r="14" spans="1:7" ht="45.6">
      <c r="A14" s="303"/>
      <c r="B14" s="275">
        <v>2</v>
      </c>
      <c r="C14" s="276" t="s">
        <v>1046</v>
      </c>
      <c r="D14" s="277" t="s">
        <v>983</v>
      </c>
      <c r="E14" s="278" t="s">
        <v>513</v>
      </c>
      <c r="F14" s="278" t="s">
        <v>514</v>
      </c>
      <c r="G14" s="24"/>
    </row>
    <row r="15" spans="1:7" ht="89.1" customHeight="1">
      <c r="A15" s="303"/>
      <c r="B15" s="309">
        <v>2.0099999999999998</v>
      </c>
      <c r="C15" s="300" t="s">
        <v>1046</v>
      </c>
      <c r="D15" s="312" t="s">
        <v>2150</v>
      </c>
      <c r="E15" s="279" t="s">
        <v>595</v>
      </c>
      <c r="F15" s="279" t="s">
        <v>598</v>
      </c>
      <c r="G15" s="24"/>
    </row>
    <row r="16" spans="1:7" ht="99" customHeight="1">
      <c r="A16" s="303"/>
      <c r="B16" s="310"/>
      <c r="C16" s="301"/>
      <c r="D16" s="313"/>
      <c r="E16" s="280"/>
      <c r="F16" s="280" t="s">
        <v>596</v>
      </c>
      <c r="G16" s="24"/>
    </row>
    <row r="17" spans="1:7" ht="63" customHeight="1">
      <c r="A17" s="303"/>
      <c r="B17" s="311"/>
      <c r="C17" s="302"/>
      <c r="D17" s="314"/>
      <c r="E17" s="276"/>
      <c r="F17" s="276" t="s">
        <v>597</v>
      </c>
      <c r="G17" s="24"/>
    </row>
    <row r="18" spans="1:7" ht="117" customHeight="1">
      <c r="A18" s="303"/>
      <c r="B18" s="309">
        <v>2.02</v>
      </c>
      <c r="C18" s="300" t="s">
        <v>1046</v>
      </c>
      <c r="D18" s="312" t="s">
        <v>2151</v>
      </c>
      <c r="E18" s="279" t="s">
        <v>424</v>
      </c>
      <c r="F18" s="279" t="s">
        <v>508</v>
      </c>
      <c r="G18" s="24"/>
    </row>
    <row r="19" spans="1:7" ht="71.099999999999994" customHeight="1">
      <c r="A19" s="303"/>
      <c r="B19" s="310"/>
      <c r="C19" s="301"/>
      <c r="D19" s="313"/>
      <c r="E19" s="280" t="s">
        <v>512</v>
      </c>
      <c r="F19" s="280" t="s">
        <v>425</v>
      </c>
      <c r="G19" s="24"/>
    </row>
    <row r="20" spans="1:7" ht="90.75" customHeight="1">
      <c r="A20" s="303"/>
      <c r="B20" s="310"/>
      <c r="C20" s="301"/>
      <c r="D20" s="313"/>
      <c r="E20" s="280"/>
      <c r="F20" s="280" t="s">
        <v>600</v>
      </c>
      <c r="G20" s="24"/>
    </row>
    <row r="21" spans="1:7" ht="74.25" customHeight="1">
      <c r="A21" s="303"/>
      <c r="B21" s="311"/>
      <c r="C21" s="302"/>
      <c r="D21" s="314"/>
      <c r="E21" s="276"/>
      <c r="F21" s="276" t="s">
        <v>599</v>
      </c>
      <c r="G21" s="24"/>
    </row>
    <row r="22" spans="1:7" ht="90" customHeight="1">
      <c r="A22" s="303"/>
      <c r="B22" s="294">
        <v>2.0299999999999998</v>
      </c>
      <c r="C22" s="294" t="s">
        <v>783</v>
      </c>
      <c r="D22" s="297" t="s">
        <v>2152</v>
      </c>
      <c r="E22" s="300" t="s">
        <v>422</v>
      </c>
      <c r="F22" s="279" t="s">
        <v>445</v>
      </c>
      <c r="G22" s="24"/>
    </row>
    <row r="23" spans="1:7" ht="109.5" customHeight="1">
      <c r="A23" s="303"/>
      <c r="B23" s="295"/>
      <c r="C23" s="295"/>
      <c r="D23" s="298"/>
      <c r="E23" s="301"/>
      <c r="F23" s="280" t="s">
        <v>784</v>
      </c>
      <c r="G23" s="24"/>
    </row>
    <row r="24" spans="1:7" ht="74.25" customHeight="1">
      <c r="A24" s="303"/>
      <c r="B24" s="296"/>
      <c r="C24" s="296"/>
      <c r="D24" s="299"/>
      <c r="E24" s="302"/>
      <c r="F24" s="276" t="s">
        <v>421</v>
      </c>
      <c r="G24" s="24"/>
    </row>
    <row r="25" spans="1:7" ht="72" customHeight="1">
      <c r="A25" s="303"/>
      <c r="B25" s="275" t="s">
        <v>443</v>
      </c>
      <c r="C25" s="276" t="s">
        <v>444</v>
      </c>
      <c r="D25" s="277" t="s">
        <v>2153</v>
      </c>
      <c r="E25" s="276" t="s">
        <v>2148</v>
      </c>
      <c r="F25" s="276" t="s">
        <v>446</v>
      </c>
      <c r="G25" s="24"/>
    </row>
    <row r="26" spans="1:7" ht="98.1" customHeight="1">
      <c r="A26" s="303"/>
      <c r="B26" s="315">
        <v>3</v>
      </c>
      <c r="C26" s="309" t="s">
        <v>66</v>
      </c>
      <c r="D26" s="312" t="s">
        <v>2154</v>
      </c>
      <c r="E26" s="300" t="s">
        <v>0</v>
      </c>
      <c r="F26" s="279" t="s">
        <v>60</v>
      </c>
      <c r="G26" s="24"/>
    </row>
    <row r="27" spans="1:7" ht="90" customHeight="1">
      <c r="A27" s="303"/>
      <c r="B27" s="316"/>
      <c r="C27" s="310"/>
      <c r="D27" s="313"/>
      <c r="E27" s="301"/>
      <c r="F27" s="280" t="s">
        <v>55</v>
      </c>
      <c r="G27" s="24"/>
    </row>
    <row r="28" spans="1:7" ht="19.350000000000001" customHeight="1">
      <c r="A28" s="303"/>
      <c r="B28" s="316"/>
      <c r="C28" s="310"/>
      <c r="D28" s="313"/>
      <c r="E28" s="301"/>
      <c r="F28" s="280" t="s">
        <v>56</v>
      </c>
      <c r="G28" s="24"/>
    </row>
    <row r="29" spans="1:7" ht="74.55" customHeight="1">
      <c r="A29" s="303"/>
      <c r="B29" s="316"/>
      <c r="C29" s="310"/>
      <c r="D29" s="313"/>
      <c r="E29" s="301"/>
      <c r="F29" s="280" t="s">
        <v>57</v>
      </c>
      <c r="G29" s="24"/>
    </row>
    <row r="30" spans="1:7" ht="62.55" customHeight="1">
      <c r="A30" s="303"/>
      <c r="B30" s="316"/>
      <c r="C30" s="310"/>
      <c r="D30" s="313"/>
      <c r="E30" s="301"/>
      <c r="F30" s="280" t="s">
        <v>58</v>
      </c>
      <c r="G30" s="24"/>
    </row>
    <row r="31" spans="1:7" ht="81" customHeight="1">
      <c r="A31" s="303"/>
      <c r="B31" s="316"/>
      <c r="C31" s="310"/>
      <c r="D31" s="313"/>
      <c r="E31" s="301"/>
      <c r="F31" s="280" t="s">
        <v>59</v>
      </c>
      <c r="G31" s="24"/>
    </row>
    <row r="32" spans="1:7" ht="48.75" customHeight="1">
      <c r="A32" s="303"/>
      <c r="B32" s="316"/>
      <c r="C32" s="310"/>
      <c r="D32" s="313"/>
      <c r="E32" s="301"/>
      <c r="F32" s="280" t="s">
        <v>62</v>
      </c>
      <c r="G32" s="24"/>
    </row>
    <row r="33" spans="1:7" ht="98.55" customHeight="1">
      <c r="A33" s="303"/>
      <c r="B33" s="316"/>
      <c r="C33" s="310"/>
      <c r="D33" s="313"/>
      <c r="E33" s="301"/>
      <c r="F33" s="280" t="s">
        <v>61</v>
      </c>
      <c r="G33" s="24"/>
    </row>
    <row r="34" spans="1:7" ht="89.1" customHeight="1">
      <c r="A34" s="303"/>
      <c r="B34" s="316"/>
      <c r="C34" s="310"/>
      <c r="D34" s="313"/>
      <c r="E34" s="301"/>
      <c r="F34" s="280" t="s">
        <v>63</v>
      </c>
      <c r="G34" s="24"/>
    </row>
    <row r="35" spans="1:7" ht="29.1" customHeight="1">
      <c r="A35" s="303"/>
      <c r="B35" s="316"/>
      <c r="C35" s="310"/>
      <c r="D35" s="313"/>
      <c r="E35" s="301"/>
      <c r="F35" s="280" t="s">
        <v>64</v>
      </c>
      <c r="G35" s="24"/>
    </row>
    <row r="36" spans="1:7" ht="136.80000000000001">
      <c r="A36" s="303"/>
      <c r="B36" s="317"/>
      <c r="C36" s="311"/>
      <c r="D36" s="314"/>
      <c r="E36" s="302"/>
      <c r="F36" s="282" t="s">
        <v>65</v>
      </c>
      <c r="G36" s="24"/>
    </row>
    <row r="37" spans="1:7" ht="136.80000000000001">
      <c r="A37" s="303"/>
      <c r="B37" s="281">
        <v>3.01</v>
      </c>
      <c r="C37" s="283" t="s">
        <v>66</v>
      </c>
      <c r="D37" s="277" t="s">
        <v>2155</v>
      </c>
      <c r="E37" s="284" t="s">
        <v>1282</v>
      </c>
      <c r="F37" s="285" t="s">
        <v>1384</v>
      </c>
      <c r="G37" s="24"/>
    </row>
    <row r="38" spans="1:7" ht="114">
      <c r="A38" s="303"/>
      <c r="B38" s="281">
        <v>3.02</v>
      </c>
      <c r="C38" s="283" t="s">
        <v>1314</v>
      </c>
      <c r="D38" s="277" t="s">
        <v>2156</v>
      </c>
      <c r="E38" s="284" t="s">
        <v>1329</v>
      </c>
      <c r="F38" s="285" t="s">
        <v>1385</v>
      </c>
      <c r="G38" s="24"/>
    </row>
    <row r="39" spans="1:7" ht="102.6">
      <c r="A39" s="303"/>
      <c r="B39" s="286">
        <v>4</v>
      </c>
      <c r="C39" s="287" t="s">
        <v>1480</v>
      </c>
      <c r="D39" s="277" t="s">
        <v>2157</v>
      </c>
      <c r="E39" s="276" t="s">
        <v>2104</v>
      </c>
      <c r="F39" s="276" t="s">
        <v>1481</v>
      </c>
      <c r="G39" s="24"/>
    </row>
    <row r="40" spans="1:7" ht="57">
      <c r="A40" s="303"/>
      <c r="B40" s="281">
        <v>4.01</v>
      </c>
      <c r="C40" s="287" t="s">
        <v>1480</v>
      </c>
      <c r="D40" s="277" t="s">
        <v>2159</v>
      </c>
      <c r="E40" s="276" t="s">
        <v>2116</v>
      </c>
      <c r="F40" s="276" t="s">
        <v>2120</v>
      </c>
      <c r="G40" s="24"/>
    </row>
    <row r="41" spans="1:7" ht="57">
      <c r="A41" s="303"/>
      <c r="B41" s="281" t="s">
        <v>2146</v>
      </c>
      <c r="C41" s="287" t="s">
        <v>1480</v>
      </c>
      <c r="D41" s="277" t="s">
        <v>2158</v>
      </c>
      <c r="E41" s="276" t="s">
        <v>2149</v>
      </c>
      <c r="F41" s="276" t="s">
        <v>2147</v>
      </c>
      <c r="G41" s="24"/>
    </row>
    <row r="42" spans="1:7" ht="57">
      <c r="A42" s="303"/>
      <c r="B42" s="281" t="s">
        <v>2173</v>
      </c>
      <c r="C42" s="287" t="s">
        <v>1480</v>
      </c>
      <c r="D42" s="277" t="s">
        <v>2178</v>
      </c>
      <c r="E42" s="276" t="s">
        <v>2148</v>
      </c>
      <c r="F42" s="276" t="s">
        <v>2174</v>
      </c>
      <c r="G42" s="24"/>
    </row>
    <row r="43" spans="1:7" ht="171">
      <c r="A43" s="303"/>
      <c r="B43" s="288">
        <v>4.0999999999999996</v>
      </c>
      <c r="C43" s="287" t="s">
        <v>2177</v>
      </c>
      <c r="D43" s="289">
        <v>42867</v>
      </c>
      <c r="E43" s="290" t="s">
        <v>2180</v>
      </c>
      <c r="F43" s="276" t="s">
        <v>2179</v>
      </c>
      <c r="G43" s="24"/>
    </row>
    <row r="44" spans="1:7" ht="102.6">
      <c r="A44" s="303"/>
      <c r="B44" s="288">
        <v>4.2</v>
      </c>
      <c r="C44" s="287" t="s">
        <v>2177</v>
      </c>
      <c r="D44" s="289">
        <v>42704</v>
      </c>
      <c r="E44" s="290" t="s">
        <v>2369</v>
      </c>
      <c r="F44" s="276" t="s">
        <v>2344</v>
      </c>
      <c r="G44" s="24"/>
    </row>
    <row r="45" spans="1:7" ht="205.2">
      <c r="A45" s="303"/>
      <c r="B45" s="291">
        <v>5</v>
      </c>
      <c r="C45" s="287" t="s">
        <v>2177</v>
      </c>
      <c r="D45" s="289">
        <v>42867</v>
      </c>
      <c r="E45" s="290" t="s">
        <v>12256</v>
      </c>
      <c r="F45" s="276" t="s">
        <v>11978</v>
      </c>
      <c r="G45" s="24"/>
    </row>
    <row r="46" spans="1:7" ht="57">
      <c r="A46" s="303"/>
      <c r="B46" s="288">
        <v>5.01</v>
      </c>
      <c r="C46" s="287" t="s">
        <v>2177</v>
      </c>
      <c r="D46" s="289">
        <v>42907</v>
      </c>
      <c r="E46" s="290" t="s">
        <v>14886</v>
      </c>
      <c r="F46" s="276" t="s">
        <v>11978</v>
      </c>
      <c r="G46" s="24"/>
    </row>
    <row r="47" spans="1:7" ht="91.2">
      <c r="A47" s="303"/>
      <c r="B47" s="288">
        <v>5.0999999999999996</v>
      </c>
      <c r="C47" s="287" t="s">
        <v>2177</v>
      </c>
      <c r="D47" s="289">
        <v>43070</v>
      </c>
      <c r="E47" s="290" t="s">
        <v>12456</v>
      </c>
      <c r="F47" s="276" t="s">
        <v>12457</v>
      </c>
      <c r="G47" s="24"/>
    </row>
    <row r="48" spans="1:7" ht="79.8">
      <c r="A48" s="303"/>
      <c r="B48" s="288">
        <v>5.1100000000000003</v>
      </c>
      <c r="C48" s="287" t="s">
        <v>12684</v>
      </c>
      <c r="D48" s="289">
        <v>43217</v>
      </c>
      <c r="E48" s="290" t="s">
        <v>12786</v>
      </c>
      <c r="F48" s="276" t="s">
        <v>12711</v>
      </c>
      <c r="G48" s="24"/>
    </row>
    <row r="49" spans="1:7" ht="79.8">
      <c r="A49" s="303"/>
      <c r="B49" s="288">
        <v>5.12</v>
      </c>
      <c r="C49" s="287" t="s">
        <v>12684</v>
      </c>
      <c r="D49" s="289">
        <v>43581</v>
      </c>
      <c r="E49" s="290" t="s">
        <v>12786</v>
      </c>
      <c r="F49" s="276" t="s">
        <v>13315</v>
      </c>
      <c r="G49" s="24"/>
    </row>
    <row r="50" spans="1:7" ht="114">
      <c r="A50" s="303"/>
      <c r="B50" s="291">
        <v>6</v>
      </c>
      <c r="C50" s="287" t="s">
        <v>12684</v>
      </c>
      <c r="D50" s="289">
        <v>43964</v>
      </c>
      <c r="E50" s="290" t="s">
        <v>13527</v>
      </c>
      <c r="F50" s="276" t="s">
        <v>13318</v>
      </c>
      <c r="G50" s="24"/>
    </row>
    <row r="51" spans="1:7" ht="57">
      <c r="A51" s="303"/>
      <c r="B51" s="288">
        <v>6.01</v>
      </c>
      <c r="C51" s="287" t="s">
        <v>12684</v>
      </c>
      <c r="D51" s="289">
        <v>43970</v>
      </c>
      <c r="E51" s="290" t="s">
        <v>14887</v>
      </c>
      <c r="F51" s="290" t="s">
        <v>13318</v>
      </c>
      <c r="G51" s="24"/>
    </row>
    <row r="52" spans="1:7" ht="57">
      <c r="A52" s="303"/>
      <c r="B52" s="288">
        <v>6.1</v>
      </c>
      <c r="C52" s="287" t="s">
        <v>12684</v>
      </c>
      <c r="D52" s="289">
        <v>44314</v>
      </c>
      <c r="E52" s="290" t="s">
        <v>14880</v>
      </c>
      <c r="F52" s="290" t="s">
        <v>14487</v>
      </c>
      <c r="G52" s="24"/>
    </row>
    <row r="53" spans="1:7" ht="57">
      <c r="A53" s="303"/>
      <c r="B53" s="288">
        <v>6.2</v>
      </c>
      <c r="C53" s="287" t="s">
        <v>12684</v>
      </c>
      <c r="D53" s="289">
        <v>44678</v>
      </c>
      <c r="E53" s="290" t="s">
        <v>14880</v>
      </c>
      <c r="F53" s="290" t="s">
        <v>14879</v>
      </c>
      <c r="G53" s="24"/>
    </row>
    <row r="54" spans="1:7" ht="57">
      <c r="A54" s="303"/>
      <c r="B54" s="288">
        <v>6.21</v>
      </c>
      <c r="C54" s="287" t="s">
        <v>12684</v>
      </c>
      <c r="D54" s="289">
        <v>44687</v>
      </c>
      <c r="E54" s="290" t="s">
        <v>14888</v>
      </c>
      <c r="F54" s="290" t="s">
        <v>14879</v>
      </c>
      <c r="G54" s="24"/>
    </row>
    <row r="55" spans="1:7" ht="57">
      <c r="A55" s="303"/>
      <c r="B55" s="288">
        <v>6.22</v>
      </c>
      <c r="C55" s="287" t="s">
        <v>12684</v>
      </c>
      <c r="D55" s="292">
        <v>44692</v>
      </c>
      <c r="E55" s="290" t="s">
        <v>14887</v>
      </c>
      <c r="F55" s="290" t="s">
        <v>14879</v>
      </c>
      <c r="G55" s="24"/>
    </row>
    <row r="56" spans="1:7" ht="79.8">
      <c r="A56" s="303"/>
      <c r="B56" s="291">
        <v>6.3</v>
      </c>
      <c r="C56" s="287" t="s">
        <v>12684</v>
      </c>
      <c r="D56" s="292">
        <v>45051</v>
      </c>
      <c r="E56" s="290" t="s">
        <v>15144</v>
      </c>
      <c r="F56" s="290" t="s">
        <v>14925</v>
      </c>
      <c r="G56" s="24"/>
    </row>
    <row r="57" spans="1:7" ht="57">
      <c r="A57" s="303"/>
      <c r="B57" s="288">
        <v>6.31</v>
      </c>
      <c r="C57" s="287" t="s">
        <v>12684</v>
      </c>
      <c r="D57" s="292">
        <v>45072</v>
      </c>
      <c r="E57" s="290" t="s">
        <v>15146</v>
      </c>
      <c r="F57" s="290" t="s">
        <v>14925</v>
      </c>
      <c r="G57" s="24"/>
    </row>
    <row r="58" spans="1:7" ht="57">
      <c r="A58" s="303"/>
      <c r="B58" s="291">
        <v>6.4</v>
      </c>
      <c r="C58" s="287" t="s">
        <v>12684</v>
      </c>
      <c r="D58" s="292">
        <v>45408</v>
      </c>
      <c r="E58" s="290" t="s">
        <v>15148</v>
      </c>
      <c r="F58" s="290" t="s">
        <v>15147</v>
      </c>
      <c r="G58" s="24"/>
    </row>
    <row r="59" spans="1:7" ht="57">
      <c r="A59" s="303"/>
      <c r="B59" s="291">
        <v>6.5</v>
      </c>
      <c r="C59" s="287" t="s">
        <v>12684</v>
      </c>
      <c r="D59" s="292">
        <v>45772</v>
      </c>
      <c r="E59" s="290" t="s">
        <v>15217</v>
      </c>
      <c r="F59" s="290" t="s">
        <v>15259</v>
      </c>
      <c r="G59" s="24"/>
    </row>
    <row r="60" spans="1:7" ht="79.8">
      <c r="A60" s="303"/>
      <c r="B60" s="291">
        <v>6.6</v>
      </c>
      <c r="C60" s="287" t="s">
        <v>12684</v>
      </c>
      <c r="D60" s="292">
        <v>46129</v>
      </c>
      <c r="E60" s="290" t="s">
        <v>15870</v>
      </c>
      <c r="F60" s="293" t="s">
        <v>15352</v>
      </c>
      <c r="G60" s="24"/>
    </row>
    <row r="61" spans="1:7" ht="13.2" thickBot="1">
      <c r="A61" s="304"/>
      <c r="B61" s="305" t="str">
        <f ca="1">OFFSET(L!$C$1,MATCH("General"&amp;"Cpy",L!$A:$A,0)-1,SL,,)</f>
        <v>© 2026 Responsible Minerals Initiative. All rights reserved.</v>
      </c>
      <c r="C61" s="305"/>
      <c r="D61" s="305"/>
      <c r="E61" s="305"/>
      <c r="F61" s="305"/>
      <c r="G61" s="25"/>
    </row>
    <row r="62" spans="1:7" ht="13.2"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6:C36"/>
    <mergeCell ref="B26:B36"/>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1640625" defaultRowHeight="12.6"/>
  <cols>
    <col min="1" max="1" width="20.6328125" style="62" customWidth="1"/>
    <col min="2" max="2" width="57.1796875" style="62" customWidth="1"/>
    <col min="3" max="16384" width="8.8164062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A535024B-5AFE-4A14-865C-94E12FE245C3}"/>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1640625" defaultRowHeight="12.6"/>
  <cols>
    <col min="1" max="1" width="11.1796875" customWidth="1"/>
    <col min="2" max="2" width="25.7265625" customWidth="1"/>
    <col min="3" max="3" width="11.8164062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117EBEDD-33A2-4656-A123-2AEB477C4F3C}"/>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1640625" defaultRowHeight="12.6"/>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2.4">
      <c r="A2" s="102" t="str">
        <f ca="1">OFFSET(L!$C$1,MATCH("Instructions"&amp;ADDRESS(ROW(),COLUMN(),4),L!$A:$A,0)-1,SL,,)</f>
        <v>Introduction</v>
      </c>
      <c r="B2" s="97" t="s">
        <v>1258</v>
      </c>
    </row>
    <row r="3" spans="1:2" ht="162">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6.2">
      <c r="A5" s="103"/>
      <c r="B5" s="97"/>
    </row>
    <row r="6" spans="1:2" ht="32.4">
      <c r="A6" s="102" t="str">
        <f ca="1">OFFSET(L!$C$1,MATCH("Instructions"&amp;ADDRESS(ROW(),COLUMN(),4),L!$A:$A,0)-1,SL,,)</f>
        <v>Instructions for completing Company Information questions (rows 8 - 22).
Provide comments in ENGLISH only</v>
      </c>
      <c r="B6" s="97" t="s">
        <v>1258</v>
      </c>
    </row>
    <row r="7" spans="1:2" ht="16.2">
      <c r="A7" s="220" t="str">
        <f ca="1">OFFSET(L!$C$1,MATCH("Instructions"&amp;ADDRESS(ROW(),COLUMN(),4),L!$A:$A,0)-1,SL,,)</f>
        <v xml:space="preserve">Note:  Entries with (*) are mandatory fields. </v>
      </c>
      <c r="B7" s="97"/>
    </row>
    <row r="8" spans="1:2" ht="32.4">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2.4">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2.4">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8.6">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6.2">
      <c r="A17" s="99" t="str">
        <f ca="1">OFFSET(L!$C$1,MATCH("Instructions"&amp;ADDRESS(ROW(),COLUMN(),4),L!$A:$A,0)-1,SL,,)</f>
        <v>10. Insert the title for the Authorizing person. This field is optional.</v>
      </c>
      <c r="B17" s="97"/>
    </row>
    <row r="18" spans="1:2" ht="32.4">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6.2">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2.4">
      <c r="A21" s="99" t="str">
        <f ca="1">OFFSET(L!$C$1,MATCH("Instructions"&amp;ADDRESS(ROW(),COLUMN(),4),L!$A:$A,0)-1,SL,,)</f>
        <v xml:space="preserve">14. As an example, the user may save the file name as:  companyname-date.xls (date as YYYY-MM-DD).  </v>
      </c>
      <c r="B21" s="97" t="s">
        <v>1258</v>
      </c>
    </row>
    <row r="22" spans="1:2" ht="16.2">
      <c r="A22" s="103"/>
      <c r="B22" s="97"/>
    </row>
    <row r="23" spans="1:2" ht="32.4">
      <c r="A23" s="102" t="str">
        <f ca="1">OFFSET(L!$C$1,MATCH("Instructions"&amp;ADDRESS(ROW(),COLUMN(),4),L!$A:$A,0)-1,SL,,)</f>
        <v>Instructions for completing the eight Due Diligence Questions (rows 24 - 71).
Provide answers in ENGLISH only</v>
      </c>
      <c r="B23" s="97" t="s">
        <v>1258</v>
      </c>
    </row>
    <row r="24" spans="1:2" ht="80.5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8"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2.4">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8"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45.80000000000001">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81">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4.8">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6.2">
      <c r="A36" s="103"/>
      <c r="B36" s="97"/>
    </row>
    <row r="37" spans="1:2" ht="48.6">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45.80000000000001">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4.8">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5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81">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62">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62">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45.80000000000001">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9.6">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6.2">
      <c r="A47" s="103"/>
      <c r="B47" s="97"/>
    </row>
    <row r="48" spans="1:2" ht="32.4">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4.8">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55" customHeight="1">
      <c r="A52" s="99" t="str">
        <f ca="1">OFFSET(L!$C$1,MATCH("Instructions"&amp;ADDRESS(ROW(),COLUMN(),4),L!$A:$A,0)-1,SL,,)</f>
        <v>2. Metal (*)   -   Use the pull down menu to select the metal for which you are entering smelter information.  This field is mandatory.</v>
      </c>
      <c r="B52" s="97"/>
    </row>
    <row r="53" spans="1:2" ht="79.0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4.8">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81">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4.8">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4.8">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4.8">
      <c r="A58" s="99" t="str">
        <f ca="1">OFFSET(L!$C$1,MATCH("Instructions"&amp;ADDRESS(ROW(),COLUMN(),4),L!$A:$A,0)-1,SL,,)</f>
        <v>8. Smelter Street -  Provide the street name on which the smelter is located. This field is optional.</v>
      </c>
      <c r="B58" s="97" t="s">
        <v>1257</v>
      </c>
    </row>
    <row r="59" spans="1:2" ht="32.4">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62">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4.8">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5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7.2">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6.2">
      <c r="A67" s="104"/>
      <c r="B67" s="97"/>
    </row>
    <row r="68" spans="1:2" ht="34.5" customHeight="1">
      <c r="A68" s="102" t="str">
        <f ca="1">OFFSET(L!$C$1,MATCH("Instructions"&amp;ADDRESS(ROW(),COLUMN(),4),L!$A:$A,0)-1,SL,,)</f>
        <v>TERMS AND CONDITIONS</v>
      </c>
      <c r="B68" s="97"/>
    </row>
    <row r="69" spans="1:2" ht="16.2">
      <c r="A69" s="104"/>
      <c r="B69" s="97"/>
    </row>
    <row r="70" spans="1:2" ht="80.5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55000000000001"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81">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2.4">
      <c r="A74" s="99"/>
      <c r="B74" s="97" t="s">
        <v>426</v>
      </c>
    </row>
    <row r="75" spans="1:2" ht="16.2">
      <c r="A75" s="99" t="str">
        <f ca="1">OFFSET(L!$C$1,MATCH("General"&amp;"Cpy",L!$A:$A,0)-1,SL,,)</f>
        <v>© 2026 Responsible Minerals Initiative. All rights reserved.</v>
      </c>
      <c r="B75" s="98"/>
    </row>
    <row r="76" spans="1:2" ht="16.2">
      <c r="A76" s="100" t="s">
        <v>993</v>
      </c>
      <c r="B76" s="98"/>
    </row>
    <row r="77" spans="1:2" ht="16.8"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1640625" defaultRowHeight="12.6"/>
  <cols>
    <col min="1" max="1" width="1.6328125" customWidth="1"/>
    <col min="2" max="2" width="35.6328125" customWidth="1"/>
    <col min="3" max="3" width="105.6328125" customWidth="1"/>
    <col min="4" max="5" width="1.6328125" customWidth="1"/>
    <col min="6" max="6" width="4.6328125" customWidth="1"/>
    <col min="7" max="7" width="4.81640625" customWidth="1"/>
  </cols>
  <sheetData>
    <row r="1" spans="1:5" ht="13.2" thickTop="1">
      <c r="A1" s="318"/>
      <c r="B1" s="319"/>
      <c r="C1" s="319"/>
      <c r="D1" s="320"/>
    </row>
    <row r="2" spans="1:5" ht="71.25" customHeight="1">
      <c r="A2" s="71"/>
      <c r="B2" s="134" t="str">
        <f ca="1">OFFSET(L!$C$1,MATCH("Definitions"&amp;ADDRESS(ROW(),COLUMN(),4),L!$A:$A,0)-1,SL,,)</f>
        <v>ITEM</v>
      </c>
      <c r="C2" s="134" t="str">
        <f ca="1">OFFSET(L!$C$1,MATCH("Definitions"&amp;ADDRESS(ROW(),COLUMN(),4),L!$A:$A,0)-1,SL,,)</f>
        <v>DEFINITION</v>
      </c>
      <c r="D2" s="322"/>
      <c r="E2" s="98"/>
    </row>
    <row r="3" spans="1:5" ht="64.05" customHeight="1">
      <c r="A3" s="71"/>
      <c r="B3" s="60" t="str">
        <f ca="1">OFFSET(L!$C$1,MATCH("Definitions"&amp;ADDRESS(ROW(),COLUMN(),4),L!$A:$A,0)-1,SL,,)</f>
        <v>3TG</v>
      </c>
      <c r="C3" s="60" t="str">
        <f ca="1">OFFSET(L!$C$1,MATCH("Definitions"&amp;ADDRESS(ROW(),COLUMN(),4),L!$A:$A,0)-1,SL,,)</f>
        <v>Tantalum, tin, tungsten, gold</v>
      </c>
      <c r="D3" s="322"/>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7"/>
    </row>
    <row r="5" spans="1:5" ht="64.8">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7" t="s">
        <v>1267</v>
      </c>
    </row>
    <row r="8" spans="1:5" ht="145.80000000000001">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7" t="s">
        <v>1270</v>
      </c>
    </row>
    <row r="9" spans="1:5" ht="64.8">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2"/>
      <c r="E9" s="97" t="s">
        <v>1267</v>
      </c>
    </row>
    <row r="10" spans="1:5" ht="48.6">
      <c r="A10" s="71"/>
      <c r="B10" s="60" t="str">
        <f ca="1">OFFSET(L!$C$1,MATCH("Definitions"&amp;ADDRESS(ROW(),COLUMN(),4),L!$A:$A,0)-1,SL,,)</f>
        <v>DRC</v>
      </c>
      <c r="C10" s="60" t="str">
        <f ca="1">OFFSET(L!$C$1,MATCH("Definitions"&amp;ADDRESS(ROW(),COLUMN(),4),L!$A:$A,0)-1,SL,,)</f>
        <v>Democratic Republic of Congo</v>
      </c>
      <c r="D10" s="322"/>
      <c r="E10" s="97" t="s">
        <v>1266</v>
      </c>
    </row>
    <row r="11" spans="1:5" ht="64.8"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7" t="s">
        <v>1266</v>
      </c>
    </row>
    <row r="12" spans="1:5" ht="64.8">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7" t="s">
        <v>1268</v>
      </c>
    </row>
    <row r="14" spans="1:5" ht="291.60000000000002">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7" t="s">
        <v>1266</v>
      </c>
    </row>
    <row r="15" spans="1:5" ht="129.6">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7" t="s">
        <v>1266</v>
      </c>
    </row>
    <row r="16" spans="1:5" ht="64.8">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7" t="s">
        <v>1266</v>
      </c>
    </row>
    <row r="17" spans="1:5" ht="194.4">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7" t="s">
        <v>1266</v>
      </c>
    </row>
    <row r="18" spans="1:5" ht="162">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7" t="s">
        <v>1266</v>
      </c>
    </row>
    <row r="19" spans="1:5" ht="16.2">
      <c r="A19" s="71"/>
      <c r="B19" s="60" t="str">
        <f ca="1">OFFSET(L!$C$1,MATCH("Definitions"&amp;ADDRESS(ROW(),COLUMN(),4),L!$A:$A,0)-1,SL,,)</f>
        <v>OECD</v>
      </c>
      <c r="C19" s="60" t="str">
        <f ca="1">OFFSET(L!$C$1,MATCH("Definitions"&amp;ADDRESS(ROW(),COLUMN(),4),L!$A:$A,0)-1,SL,,)</f>
        <v>Organisation for Economic Co-operation and Development</v>
      </c>
      <c r="D19" s="322"/>
      <c r="E19" s="97"/>
    </row>
    <row r="20" spans="1:5" ht="32.4">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2"/>
      <c r="E20" s="97"/>
    </row>
    <row r="21" spans="1:5" ht="16.2">
      <c r="A21" s="71"/>
      <c r="B21" s="60" t="str">
        <f ca="1">OFFSET(L!$C$1,MATCH("Definitions"&amp;ADDRESS(ROW(),COLUMN(),4),L!$A:$A,0)-1,SL,,)</f>
        <v>RBA</v>
      </c>
      <c r="C21" s="60" t="str">
        <f ca="1">OFFSET(L!$C$1,MATCH("Definitions"&amp;ADDRESS(ROW(),COLUMN(),4),L!$A:$A,0)-1,SL,,)</f>
        <v>Responsible Business Alliance (www.responsiblebusiness.org)</v>
      </c>
      <c r="D21" s="322"/>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7"/>
    </row>
    <row r="23" spans="1:5" ht="64.8">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7" t="s">
        <v>1266</v>
      </c>
    </row>
    <row r="26" spans="1:5" ht="81">
      <c r="A26" s="71"/>
      <c r="B26" s="60" t="str">
        <f ca="1">OFFSET(L!$C$1,MATCH("Definitions"&amp;ADDRESS(ROW(),COLUMN(),4),L!$A:$A,0)-1,SL,,)</f>
        <v>SEC</v>
      </c>
      <c r="C26" s="60" t="str">
        <f ca="1">OFFSET(L!$C$1,MATCH("Definitions"&amp;ADDRESS(ROW(),COLUMN(),4),L!$A:$A,0)-1,SL,,)</f>
        <v>U.S. Securities and Exchange Commission (www.sec.gov)</v>
      </c>
      <c r="D26" s="322"/>
      <c r="E26" s="97" t="s">
        <v>1268</v>
      </c>
    </row>
    <row r="27" spans="1:5" ht="64.8">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7" t="s">
        <v>1266</v>
      </c>
    </row>
    <row r="28" spans="1:5" ht="64.8">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7" t="s">
        <v>1267</v>
      </c>
    </row>
    <row r="29" spans="1:5" ht="97.2">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7" t="s">
        <v>1269</v>
      </c>
    </row>
    <row r="31" spans="1:5" ht="133.05000000000001"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7"/>
    </row>
    <row r="32" spans="1:5" ht="16.2">
      <c r="A32" s="71"/>
      <c r="B32" s="321" t="str">
        <f ca="1">OFFSET(L!$C$1,MATCH("General"&amp;"Cpy",L!$A:$A,0)-1,SL,,)</f>
        <v>© 2026 Responsible Minerals Initiative. All rights reserved.</v>
      </c>
      <c r="C32" s="321"/>
      <c r="D32" s="322"/>
      <c r="E32" s="97"/>
    </row>
    <row r="33" spans="1:4" ht="13.2" thickBot="1">
      <c r="A33" s="72"/>
      <c r="B33" s="146"/>
      <c r="C33" s="146"/>
      <c r="D33" s="323"/>
    </row>
    <row r="34" spans="1:4" ht="13.2"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3" zoomScalePageLayoutView="70" workbookViewId="0">
      <selection activeCell="G122" sqref="G122"/>
    </sheetView>
  </sheetViews>
  <sheetFormatPr defaultColWidth="8.81640625" defaultRowHeight="12.6"/>
  <cols>
    <col min="1" max="1" width="1.81640625" customWidth="1"/>
    <col min="2" max="2" width="83.1796875" customWidth="1"/>
    <col min="3" max="3" width="1.6328125" customWidth="1"/>
    <col min="4" max="5" width="16.6328125" customWidth="1"/>
    <col min="6" max="6" width="1.6328125" customWidth="1"/>
    <col min="7" max="9" width="16.6328125" customWidth="1"/>
    <col min="10" max="10" width="17.81640625" customWidth="1"/>
    <col min="11" max="11" width="1.6328125" customWidth="1"/>
    <col min="12" max="12" width="3.6328125" hidden="1" customWidth="1"/>
    <col min="13" max="15" width="4.81640625" hidden="1" customWidth="1"/>
    <col min="16" max="24" width="9.1796875" hidden="1" customWidth="1"/>
    <col min="25" max="25" width="8.81640625" hidden="1" customWidth="1"/>
  </cols>
  <sheetData>
    <row r="1" spans="1:34" ht="16.8" thickTop="1">
      <c r="A1" s="342"/>
      <c r="B1" s="343"/>
      <c r="C1" s="343"/>
      <c r="D1" s="343"/>
      <c r="E1" s="343"/>
      <c r="F1" s="343"/>
      <c r="G1" s="343"/>
      <c r="H1" s="343"/>
      <c r="I1" s="343"/>
      <c r="J1" s="343"/>
      <c r="K1" s="344"/>
      <c r="L1" s="97"/>
      <c r="P1" s="2"/>
      <c r="Q1" s="2"/>
      <c r="R1" s="2"/>
      <c r="S1" s="2"/>
      <c r="T1" s="2"/>
      <c r="U1" s="2"/>
      <c r="V1" s="2"/>
      <c r="W1" s="2"/>
      <c r="X1" s="2"/>
      <c r="Y1" s="2"/>
      <c r="Z1" s="2"/>
      <c r="AA1" s="2"/>
      <c r="AB1" s="2"/>
      <c r="AC1" s="2"/>
      <c r="AD1" s="2"/>
      <c r="AE1" s="2"/>
      <c r="AF1" s="2"/>
      <c r="AG1" s="2"/>
      <c r="AH1" s="2"/>
    </row>
    <row r="2" spans="1:34" ht="82.35" customHeight="1">
      <c r="A2" s="31"/>
      <c r="B2" s="133"/>
      <c r="C2" s="32"/>
      <c r="D2" s="345" t="str">
        <f ca="1">OFFSET(L!$C$1,MATCH("Declaration"&amp;ADDRESS(ROW(),COLUMN(),4),L!$A:$A,0)-1,SL,,)</f>
        <v>Conflict Minerals Reporting Template (CMRT)</v>
      </c>
      <c r="E2" s="346"/>
      <c r="F2" s="346"/>
      <c r="G2" s="346"/>
      <c r="H2" s="346"/>
      <c r="I2" s="346"/>
      <c r="J2" s="34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58"/>
      <c r="G3" s="358"/>
      <c r="H3" s="358"/>
      <c r="I3" s="145"/>
      <c r="J3" s="135" t="s">
        <v>15370</v>
      </c>
      <c r="K3" s="33"/>
      <c r="L3" s="97"/>
      <c r="P3" s="42">
        <f>MATCH($D$3,LN,0)</f>
        <v>1</v>
      </c>
    </row>
    <row r="4" spans="1:34" ht="16.2">
      <c r="A4" s="31"/>
      <c r="B4" s="354" t="str">
        <f ca="1">OFFSET(L!$C$1,MATCH("Declaration"&amp;ADDRESS(ROW(),COLUMN(),4),L!$A:$A,0)-1,SL,,)</f>
        <v>The purpose of this document is to collect sourcing information on tin, tantalum, tungsten and gold used in products</v>
      </c>
      <c r="C4" s="354"/>
      <c r="D4" s="354"/>
      <c r="E4" s="354"/>
      <c r="F4" s="354"/>
      <c r="G4" s="354"/>
      <c r="H4" s="354"/>
      <c r="I4" s="359" t="str">
        <f ca="1">OFFSET(L!$C$1,MATCH("Declaration"&amp;ADDRESS(ROW(),COLUMN(),4),L!$A:$A,0)-1,SL,,)</f>
        <v>Link to Terms &amp; Conditions</v>
      </c>
      <c r="J4" s="359"/>
      <c r="K4" s="33"/>
      <c r="L4" s="112"/>
      <c r="P4" s="2"/>
      <c r="Q4" s="2"/>
      <c r="R4" s="2"/>
      <c r="S4" s="2"/>
      <c r="T4" s="2"/>
      <c r="U4" s="2"/>
      <c r="V4" s="2"/>
      <c r="W4" s="2"/>
      <c r="X4" s="2"/>
      <c r="Y4" s="2"/>
      <c r="Z4" s="2"/>
      <c r="AA4" s="2"/>
      <c r="AB4" s="2"/>
      <c r="AC4" s="2"/>
      <c r="AD4" s="2"/>
      <c r="AE4" s="2"/>
      <c r="AF4" s="2"/>
      <c r="AG4" s="2"/>
      <c r="AH4" s="2"/>
    </row>
    <row r="5" spans="1:34" ht="16.2">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2.4">
      <c r="A6" s="31"/>
      <c r="B6" s="354" t="str">
        <f ca="1">OFFSET(L!$C$1,MATCH("Declaration"&amp;ADDRESS(ROW(),COLUMN(),4),L!$A:$A,0)-1,SL,,)</f>
        <v>Mandatory fields are noted with an asterisk (*).  Consult the instructions tab for guidance on how to answer each question.</v>
      </c>
      <c r="C6" s="354"/>
      <c r="D6" s="354"/>
      <c r="E6" s="354"/>
      <c r="F6" s="354"/>
      <c r="G6" s="354"/>
      <c r="H6" s="354"/>
      <c r="I6" s="354"/>
      <c r="J6" s="354"/>
      <c r="K6" s="33"/>
      <c r="L6" s="112" t="s">
        <v>428</v>
      </c>
      <c r="P6" s="2"/>
      <c r="Q6" s="2"/>
      <c r="R6" s="2"/>
      <c r="S6" s="2"/>
      <c r="T6" s="2"/>
      <c r="U6" s="2"/>
      <c r="V6" s="2"/>
      <c r="W6" s="2"/>
      <c r="X6" s="2"/>
      <c r="Y6" s="2"/>
      <c r="Z6" s="2"/>
      <c r="AA6" s="2"/>
      <c r="AB6" s="2"/>
      <c r="AC6" s="2"/>
      <c r="AD6" s="2"/>
      <c r="AE6" s="2"/>
      <c r="AF6" s="2"/>
      <c r="AG6" s="2"/>
      <c r="AH6" s="2"/>
    </row>
    <row r="7" spans="1:34" ht="37.049999999999997" customHeight="1">
      <c r="A7" s="31"/>
      <c r="B7" s="363" t="str">
        <f ca="1">OFFSET(L!$C$1,MATCH("Declaration"&amp;ADDRESS(ROW(),COLUMN(),4),L!$A:$A,0)-1,SL,,)</f>
        <v>Company Information</v>
      </c>
      <c r="C7" s="363"/>
      <c r="D7" s="363"/>
      <c r="E7" s="363"/>
      <c r="F7" s="363"/>
      <c r="G7" s="363"/>
      <c r="H7" s="363"/>
      <c r="I7" s="363"/>
      <c r="J7" s="363"/>
      <c r="K7" s="33"/>
      <c r="L7" s="112"/>
      <c r="P7" s="2"/>
      <c r="Q7" s="2"/>
      <c r="R7" s="2"/>
      <c r="S7" s="2"/>
      <c r="T7" s="2"/>
      <c r="U7" s="2"/>
      <c r="V7" s="2"/>
      <c r="W7" s="2"/>
      <c r="X7" s="2"/>
      <c r="Y7" s="2"/>
      <c r="Z7" s="2"/>
      <c r="AA7" s="2"/>
      <c r="AB7" s="2"/>
      <c r="AC7" s="2"/>
      <c r="AD7" s="2"/>
      <c r="AE7" s="2"/>
      <c r="AF7" s="2"/>
      <c r="AG7" s="2"/>
      <c r="AH7" s="2"/>
    </row>
    <row r="8" spans="1:34" ht="16.2">
      <c r="A8" s="35"/>
      <c r="B8" s="70" t="str">
        <f ca="1">OFFSET(L!$C$1,MATCH("Declaration"&amp;ADDRESS(ROW(),COLUMN(),4),L!$A:$A,0)-1,SL,,)</f>
        <v>Company Name (*):</v>
      </c>
      <c r="C8" s="73"/>
      <c r="D8" s="348" t="s">
        <v>15879</v>
      </c>
      <c r="E8" s="349"/>
      <c r="F8" s="349"/>
      <c r="G8" s="349"/>
      <c r="H8" s="349"/>
      <c r="I8" s="349"/>
      <c r="J8" s="350"/>
      <c r="K8" s="36"/>
      <c r="L8" s="112"/>
      <c r="P8" s="2"/>
      <c r="Q8" s="2"/>
      <c r="R8" s="2"/>
      <c r="S8" s="2"/>
      <c r="T8" s="2"/>
      <c r="U8" s="2"/>
      <c r="V8" s="2"/>
      <c r="W8" s="2"/>
      <c r="X8" s="2"/>
      <c r="Y8" s="2"/>
      <c r="Z8" s="2"/>
      <c r="AA8" s="2"/>
      <c r="AB8" s="2"/>
      <c r="AC8" s="2"/>
      <c r="AD8" s="2"/>
      <c r="AE8" s="2"/>
      <c r="AF8" s="2"/>
      <c r="AG8" s="2"/>
      <c r="AH8" s="2"/>
    </row>
    <row r="9" spans="1:34" ht="16.2">
      <c r="A9" s="35"/>
      <c r="B9" s="70" t="str">
        <f ca="1">OFFSET(L!$C$1,MATCH("Declaration"&amp;ADDRESS(ROW(),COLUMN(),4),L!$A:$A,0)-1,SL,,)</f>
        <v>Declaration Scope or Class (*):</v>
      </c>
      <c r="C9" s="73"/>
      <c r="D9" s="360" t="s">
        <v>479</v>
      </c>
      <c r="E9" s="361"/>
      <c r="F9" s="361"/>
      <c r="G9" s="362"/>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549999999999997" customHeight="1">
      <c r="A10" s="35"/>
      <c r="B10" s="364" t="str">
        <f ca="1">OFFSET(L!$C$1,MATCH("Declaration"&amp;ADDRESS(ROW(),COLUMN(),4)&amp;LEFT($D$9,1),L!$A:$A,0)-1,SL,,)</f>
        <v>Description of Scope:</v>
      </c>
      <c r="C10" s="119"/>
      <c r="D10" s="355" t="s">
        <v>15880</v>
      </c>
      <c r="E10" s="356"/>
      <c r="F10" s="356"/>
      <c r="G10" s="356"/>
      <c r="H10" s="356"/>
      <c r="I10" s="356"/>
      <c r="J10" s="357"/>
      <c r="K10" s="33"/>
      <c r="L10" s="112"/>
      <c r="Q10" s="2"/>
      <c r="R10" s="2"/>
      <c r="S10" s="2"/>
      <c r="T10" s="2"/>
      <c r="U10" s="2"/>
      <c r="V10" s="2"/>
      <c r="W10" s="2"/>
      <c r="X10" s="2"/>
      <c r="Y10" s="2"/>
      <c r="Z10" s="2"/>
      <c r="AA10" s="2"/>
      <c r="AB10" s="2"/>
      <c r="AC10" s="2"/>
      <c r="AD10" s="2"/>
      <c r="AE10" s="2"/>
      <c r="AF10" s="2"/>
      <c r="AG10" s="2"/>
      <c r="AH10" s="2"/>
    </row>
    <row r="11" spans="1:34" ht="16.2">
      <c r="A11" s="35"/>
      <c r="B11" s="365"/>
      <c r="C11" s="119"/>
      <c r="D11" s="371" t="str">
        <f ca="1">IF(D9=Q9,OFFSET(L!$C$1,MATCH("Declaration"&amp;ADDRESS(ROW(),COLUMN(),4),L!$A:$A,0)-1,SL,,),"")</f>
        <v/>
      </c>
      <c r="E11" s="372"/>
      <c r="F11" s="372"/>
      <c r="G11" s="372"/>
      <c r="H11" s="372"/>
      <c r="I11" s="372"/>
      <c r="J11" s="373"/>
      <c r="K11" s="33"/>
      <c r="L11" s="112"/>
      <c r="Q11" s="2"/>
      <c r="R11" s="2"/>
      <c r="S11" s="2"/>
      <c r="T11" s="2"/>
      <c r="U11" s="2"/>
      <c r="V11" s="2"/>
      <c r="W11" s="2"/>
      <c r="X11" s="2"/>
      <c r="Y11" s="2"/>
      <c r="Z11" s="2"/>
      <c r="AA11" s="2"/>
      <c r="AB11" s="2"/>
      <c r="AC11" s="2"/>
      <c r="AD11" s="2"/>
      <c r="AE11" s="2"/>
      <c r="AF11" s="2"/>
      <c r="AG11" s="2"/>
      <c r="AH11" s="2"/>
    </row>
    <row r="12" spans="1:34" ht="16.2">
      <c r="A12" s="35"/>
      <c r="B12" s="37" t="str">
        <f ca="1">OFFSET(L!$C$1,MATCH("Declaration"&amp;ADDRESS(ROW(),COLUMN(),4),L!$A:$A,0)-1,SL,,)</f>
        <v>Company Unique ID:</v>
      </c>
      <c r="C12" s="74"/>
      <c r="D12" s="351" t="s">
        <v>15881</v>
      </c>
      <c r="E12" s="352"/>
      <c r="F12" s="352"/>
      <c r="G12" s="352"/>
      <c r="H12" s="352"/>
      <c r="I12" s="352"/>
      <c r="J12" s="353"/>
      <c r="K12" s="33"/>
      <c r="L12" s="112"/>
      <c r="Q12" s="2"/>
      <c r="R12" s="2"/>
      <c r="S12" s="2"/>
      <c r="T12" s="2"/>
      <c r="U12" s="2"/>
      <c r="V12" s="2"/>
      <c r="W12" s="2"/>
      <c r="X12" s="2"/>
      <c r="Y12" s="2"/>
      <c r="Z12" s="2"/>
      <c r="AA12" s="2"/>
      <c r="AB12" s="2"/>
      <c r="AC12" s="2"/>
      <c r="AD12" s="2"/>
      <c r="AE12" s="2"/>
      <c r="AF12" s="2"/>
      <c r="AG12" s="2"/>
      <c r="AH12" s="2"/>
    </row>
    <row r="13" spans="1:34" ht="16.2">
      <c r="A13" s="35"/>
      <c r="B13" s="37" t="str">
        <f ca="1">OFFSET(L!$C$1,MATCH("Declaration"&amp;ADDRESS(ROW(),COLUMN(),4),L!$A:$A,0)-1,SL,,)</f>
        <v>Company Unique ID Authority:</v>
      </c>
      <c r="C13" s="74"/>
      <c r="D13" s="351" t="s">
        <v>15882</v>
      </c>
      <c r="E13" s="352"/>
      <c r="F13" s="352"/>
      <c r="G13" s="352"/>
      <c r="H13" s="352"/>
      <c r="I13" s="352"/>
      <c r="J13" s="353"/>
      <c r="K13" s="33"/>
      <c r="L13" s="112"/>
      <c r="Q13" s="2"/>
      <c r="R13" s="2"/>
      <c r="S13" s="2"/>
      <c r="T13" s="2"/>
      <c r="U13" s="2"/>
      <c r="V13" s="2"/>
      <c r="W13" s="2"/>
      <c r="X13" s="2"/>
      <c r="Y13" s="2"/>
      <c r="Z13" s="2"/>
      <c r="AA13" s="2"/>
      <c r="AB13" s="2"/>
      <c r="AC13" s="2"/>
      <c r="AD13" s="2"/>
      <c r="AE13" s="2"/>
      <c r="AF13" s="2"/>
      <c r="AG13" s="2"/>
      <c r="AH13" s="2"/>
    </row>
    <row r="14" spans="1:34" ht="16.2">
      <c r="A14" s="35"/>
      <c r="B14" s="37" t="str">
        <f ca="1">OFFSET(L!$C$1,MATCH("Declaration"&amp;ADDRESS(ROW(),COLUMN(),4),L!$A:$A,0)-1,SL,,)</f>
        <v>Address:</v>
      </c>
      <c r="C14" s="74"/>
      <c r="D14" s="351" t="s">
        <v>15883</v>
      </c>
      <c r="E14" s="352"/>
      <c r="F14" s="352"/>
      <c r="G14" s="352"/>
      <c r="H14" s="352"/>
      <c r="I14" s="352"/>
      <c r="J14" s="353"/>
      <c r="K14" s="33"/>
      <c r="L14" s="112"/>
      <c r="Q14" s="2"/>
      <c r="R14" s="2"/>
      <c r="S14" s="2"/>
      <c r="T14" s="2"/>
      <c r="U14" s="2"/>
      <c r="V14" s="2"/>
      <c r="W14" s="2"/>
      <c r="X14" s="2"/>
      <c r="Y14" s="2"/>
      <c r="Z14" s="2"/>
      <c r="AA14" s="2"/>
      <c r="AB14" s="2"/>
      <c r="AC14" s="2"/>
      <c r="AD14" s="2"/>
      <c r="AE14" s="2"/>
      <c r="AF14" s="2"/>
      <c r="AG14" s="2"/>
      <c r="AH14" s="2"/>
    </row>
    <row r="15" spans="1:34" ht="16.2">
      <c r="A15" s="35"/>
      <c r="B15" s="37" t="str">
        <f ca="1">OFFSET(L!$C$1,MATCH("Declaration"&amp;ADDRESS(ROW(),COLUMN(),4),L!$A:$A,0)-1,SL,,)</f>
        <v>Contact Name (*):</v>
      </c>
      <c r="C15" s="74"/>
      <c r="D15" s="351" t="s">
        <v>15884</v>
      </c>
      <c r="E15" s="352"/>
      <c r="F15" s="352"/>
      <c r="G15" s="352"/>
      <c r="H15" s="352"/>
      <c r="I15" s="352"/>
      <c r="J15" s="353"/>
      <c r="K15" s="33"/>
      <c r="L15" s="112"/>
      <c r="Q15" s="2"/>
      <c r="R15" s="2"/>
      <c r="S15" s="2"/>
      <c r="T15" s="2"/>
      <c r="U15" s="2"/>
      <c r="V15" s="2"/>
      <c r="W15" s="2"/>
      <c r="X15" s="2"/>
      <c r="Y15" s="2"/>
      <c r="Z15" s="2"/>
      <c r="AA15" s="2"/>
      <c r="AB15" s="2"/>
      <c r="AC15" s="2"/>
      <c r="AD15" s="2"/>
      <c r="AE15" s="2"/>
      <c r="AF15" s="2"/>
      <c r="AG15" s="2"/>
      <c r="AH15" s="2"/>
    </row>
    <row r="16" spans="1:34" ht="16.2">
      <c r="A16" s="35"/>
      <c r="B16" s="37" t="str">
        <f ca="1">OFFSET(L!$C$1,MATCH("Declaration"&amp;ADDRESS(ROW(),COLUMN(),4),L!$A:$A,0)-1,SL,,)</f>
        <v>Email – Contact (*):</v>
      </c>
      <c r="C16" s="74"/>
      <c r="D16" s="366" t="s">
        <v>15885</v>
      </c>
      <c r="E16" s="367"/>
      <c r="F16" s="367"/>
      <c r="G16" s="367"/>
      <c r="H16" s="367"/>
      <c r="I16" s="367"/>
      <c r="J16" s="368"/>
      <c r="K16" s="33"/>
      <c r="L16" s="112"/>
      <c r="Q16" s="2"/>
      <c r="R16" s="2"/>
      <c r="S16" s="2"/>
      <c r="T16" s="2"/>
      <c r="U16" s="2"/>
      <c r="V16" s="2"/>
      <c r="W16" s="2"/>
      <c r="X16" s="2"/>
      <c r="Y16" s="2"/>
      <c r="Z16" s="2"/>
      <c r="AA16" s="2"/>
      <c r="AB16" s="2"/>
      <c r="AC16" s="2"/>
      <c r="AD16" s="2"/>
      <c r="AE16" s="2"/>
      <c r="AF16" s="2"/>
      <c r="AG16" s="2"/>
      <c r="AH16" s="2"/>
    </row>
    <row r="17" spans="1:34" ht="16.2">
      <c r="A17" s="35"/>
      <c r="B17" s="37" t="str">
        <f ca="1">OFFSET(L!$C$1,MATCH("Declaration"&amp;ADDRESS(ROW(),COLUMN(),4),L!$A:$A,0)-1,SL,,)</f>
        <v>Phone – Contact (*):</v>
      </c>
      <c r="C17" s="74"/>
      <c r="D17" s="351" t="s">
        <v>15886</v>
      </c>
      <c r="E17" s="352"/>
      <c r="F17" s="352"/>
      <c r="G17" s="352"/>
      <c r="H17" s="352"/>
      <c r="I17" s="352"/>
      <c r="J17" s="353"/>
      <c r="K17" s="33"/>
      <c r="L17" s="112"/>
      <c r="Q17" s="2"/>
      <c r="R17" s="2"/>
      <c r="S17" s="2"/>
      <c r="T17" s="2"/>
      <c r="U17" s="2"/>
      <c r="V17" s="2"/>
      <c r="W17" s="2"/>
      <c r="X17" s="2"/>
      <c r="Y17" s="2"/>
      <c r="Z17" s="2"/>
      <c r="AA17" s="2"/>
      <c r="AB17" s="2"/>
      <c r="AC17" s="2"/>
      <c r="AD17" s="2"/>
      <c r="AE17" s="2"/>
      <c r="AF17" s="2"/>
      <c r="AG17" s="2"/>
      <c r="AH17" s="2"/>
    </row>
    <row r="18" spans="1:34" ht="22.2">
      <c r="A18" s="35"/>
      <c r="B18" s="37" t="str">
        <f ca="1">OFFSET(L!$C$1,MATCH("Declaration"&amp;ADDRESS(ROW(),COLUMN(),4),L!$A:$A,0)-1,SL,,)</f>
        <v>Authorizer (*):</v>
      </c>
      <c r="C18" s="74"/>
      <c r="D18" s="384" t="s">
        <v>15884</v>
      </c>
      <c r="E18" s="385"/>
      <c r="F18" s="385"/>
      <c r="G18" s="385"/>
      <c r="H18" s="385"/>
      <c r="I18" s="385"/>
      <c r="J18" s="386"/>
      <c r="K18" s="33"/>
      <c r="L18" s="107"/>
      <c r="Q18" s="2"/>
      <c r="R18" s="2"/>
      <c r="S18" s="2"/>
      <c r="T18" s="2"/>
      <c r="U18" s="2"/>
      <c r="V18" s="2"/>
      <c r="W18" s="2"/>
      <c r="X18" s="2"/>
      <c r="Y18" s="2"/>
      <c r="Z18" s="2"/>
      <c r="AA18" s="2"/>
      <c r="AB18" s="2"/>
      <c r="AC18" s="2"/>
      <c r="AD18" s="2"/>
      <c r="AE18" s="2"/>
      <c r="AF18" s="2"/>
      <c r="AG18" s="2"/>
      <c r="AH18" s="2"/>
    </row>
    <row r="19" spans="1:34" ht="22.2">
      <c r="A19" s="35"/>
      <c r="B19" s="37" t="str">
        <f ca="1">OFFSET(L!$C$1,MATCH("Declaration"&amp;ADDRESS(ROW(),COLUMN(),4),L!$A:$A,0)-1,SL,,)</f>
        <v>Title - Authorizer:</v>
      </c>
      <c r="C19" s="74"/>
      <c r="D19" s="351" t="s">
        <v>15887</v>
      </c>
      <c r="E19" s="352"/>
      <c r="F19" s="352"/>
      <c r="G19" s="352"/>
      <c r="H19" s="352"/>
      <c r="I19" s="352"/>
      <c r="J19" s="353"/>
      <c r="K19" s="33"/>
      <c r="L19" s="107"/>
      <c r="P19" s="2"/>
      <c r="Q19" s="2"/>
      <c r="R19" s="2"/>
      <c r="S19" s="2"/>
      <c r="T19" s="2"/>
      <c r="U19" s="2"/>
      <c r="V19" s="2"/>
      <c r="W19" s="2"/>
      <c r="X19" s="2"/>
      <c r="Y19" s="2"/>
      <c r="Z19" s="2"/>
      <c r="AA19" s="2"/>
      <c r="AB19" s="2"/>
      <c r="AC19" s="2"/>
      <c r="AD19" s="2"/>
      <c r="AE19" s="2"/>
      <c r="AF19" s="2"/>
      <c r="AG19" s="2"/>
      <c r="AH19" s="2"/>
    </row>
    <row r="20" spans="1:34" ht="22.2">
      <c r="A20" s="35"/>
      <c r="B20" s="37" t="str">
        <f ca="1">OFFSET(L!$C$1,MATCH("Declaration"&amp;ADDRESS(ROW(),COLUMN(),4),L!$A:$A,0)-1,SL,,)</f>
        <v>Email - Authorizer (*):</v>
      </c>
      <c r="C20" s="74"/>
      <c r="D20" s="366" t="s">
        <v>15885</v>
      </c>
      <c r="E20" s="367"/>
      <c r="F20" s="367"/>
      <c r="G20" s="367"/>
      <c r="H20" s="367"/>
      <c r="I20" s="367"/>
      <c r="J20" s="368"/>
      <c r="K20" s="33"/>
      <c r="L20" s="107"/>
      <c r="P20" s="2"/>
      <c r="Q20" s="2"/>
      <c r="R20" s="2"/>
      <c r="S20" s="2"/>
      <c r="T20" s="2"/>
      <c r="U20" s="2"/>
      <c r="V20" s="2"/>
      <c r="W20" s="2"/>
      <c r="X20" s="2"/>
      <c r="Y20" s="2"/>
      <c r="Z20" s="2"/>
      <c r="AA20" s="2"/>
      <c r="AB20" s="2"/>
      <c r="AC20" s="2"/>
      <c r="AD20" s="2"/>
      <c r="AE20" s="2"/>
      <c r="AF20" s="2"/>
      <c r="AG20" s="2"/>
      <c r="AH20" s="2"/>
    </row>
    <row r="21" spans="1:34" ht="16.2">
      <c r="A21" s="35"/>
      <c r="B21" s="37" t="str">
        <f ca="1">OFFSET(L!$C$1,MATCH("Declaration"&amp;ADDRESS(ROW(),COLUMN(),4),L!$A:$A,0)-1,SL,,)</f>
        <v>Phone - Authorizer:</v>
      </c>
      <c r="C21" s="130"/>
      <c r="D21" s="324" t="s">
        <v>15886</v>
      </c>
      <c r="E21" s="325"/>
      <c r="F21" s="325"/>
      <c r="G21" s="325"/>
      <c r="H21" s="325"/>
      <c r="I21" s="325"/>
      <c r="J21" s="326"/>
      <c r="K21" s="33"/>
      <c r="L21" s="112"/>
      <c r="P21" s="2"/>
      <c r="Q21" s="2"/>
      <c r="R21" s="2"/>
      <c r="S21" s="2"/>
      <c r="T21" s="2"/>
      <c r="U21" s="2"/>
      <c r="V21" s="2"/>
      <c r="W21" s="2"/>
      <c r="X21" s="2"/>
      <c r="Y21" s="2"/>
      <c r="Z21" s="2"/>
      <c r="AA21" s="2"/>
      <c r="AB21" s="2"/>
      <c r="AC21" s="2"/>
      <c r="AD21" s="2"/>
      <c r="AE21" s="2"/>
      <c r="AF21" s="2"/>
      <c r="AG21" s="2"/>
      <c r="AH21" s="2"/>
    </row>
    <row r="22" spans="1:34" ht="17.399999999999999">
      <c r="A22" s="35"/>
      <c r="B22" s="37" t="str">
        <f ca="1">OFFSET(L!$C$1,MATCH("Declaration"&amp;ADDRESS(ROW(),COLUMN(),4),L!$A:$A,0)-1,SL,,)</f>
        <v>Effective Date (*):</v>
      </c>
      <c r="C22" s="75"/>
      <c r="D22" s="329">
        <v>46112</v>
      </c>
      <c r="E22" s="33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399999999999999">
      <c r="A23" s="38"/>
      <c r="B23" s="76"/>
      <c r="C23" s="16"/>
      <c r="D23" s="376"/>
      <c r="E23" s="376"/>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6.2">
      <c r="A24" s="39"/>
      <c r="B24" s="331" t="str">
        <f ca="1">OFFSET(L!$C$1,MATCH("Declaration"&amp;ADDRESS(ROW(),COLUMN(),4),L!$A:$A,0)-1,SL,,)</f>
        <v>Answer the following questions 1 - 8 based on the declaration scope indicated above</v>
      </c>
      <c r="C24" s="331"/>
      <c r="D24" s="331"/>
      <c r="E24" s="331"/>
      <c r="F24" s="331"/>
      <c r="G24" s="331"/>
      <c r="H24" s="331"/>
      <c r="I24" s="331"/>
      <c r="J24" s="33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38" t="str">
        <f ca="1">OFFSET(L!$C$1,MATCH("Declaration"&amp;ADDRESS(ROW(),COLUMN(),4),L!$A:$A,0)-1,SL,,)</f>
        <v>Answer</v>
      </c>
      <c r="E25" s="33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2">
      <c r="A26" s="38"/>
      <c r="B26" s="37" t="str">
        <f ca="1">OFFSET(L!$C$1,MATCH("Declaration"&amp;ADDRESS(ROW(),COLUMN(),4),L!$A:$A,0)-1,SL,,)&amp;P26</f>
        <v>Tantalum  (*)</v>
      </c>
      <c r="C26" s="32"/>
      <c r="D26" s="327" t="s">
        <v>473</v>
      </c>
      <c r="E26" s="328"/>
      <c r="F26" s="11"/>
      <c r="G26" s="335"/>
      <c r="H26" s="336"/>
      <c r="I26" s="336"/>
      <c r="J26" s="337"/>
      <c r="K26" s="33"/>
      <c r="L26" s="113"/>
      <c r="P26" s="42" t="str">
        <f>IF(D$26="No","","(*)")</f>
        <v>(*)</v>
      </c>
      <c r="R26" s="2"/>
      <c r="S26" s="2"/>
      <c r="T26" s="2"/>
      <c r="U26" s="2"/>
      <c r="V26" s="2"/>
      <c r="W26" s="2"/>
      <c r="X26" s="2"/>
      <c r="Y26" s="2"/>
      <c r="Z26" s="2"/>
      <c r="AA26" s="2"/>
      <c r="AB26" s="2"/>
      <c r="AC26" s="2"/>
      <c r="AD26" s="2"/>
      <c r="AE26" s="2"/>
      <c r="AF26" s="2"/>
      <c r="AG26" s="2"/>
      <c r="AH26" s="2"/>
    </row>
    <row r="27" spans="1:34" ht="22.2">
      <c r="A27" s="38"/>
      <c r="B27" s="37" t="str">
        <f ca="1">OFFSET(L!$C$1,MATCH("Declaration"&amp;ADDRESS(ROW(),COLUMN(),4),L!$A:$A,0)-1,SL,,)&amp;P27</f>
        <v>Tin  (*)</v>
      </c>
      <c r="C27" s="32"/>
      <c r="D27" s="327" t="s">
        <v>473</v>
      </c>
      <c r="E27" s="328"/>
      <c r="F27" s="11"/>
      <c r="G27" s="335"/>
      <c r="H27" s="336"/>
      <c r="I27" s="336"/>
      <c r="J27" s="337"/>
      <c r="K27" s="33"/>
      <c r="L27" s="113"/>
      <c r="P27" s="42" t="str">
        <f>IF(D$27="No","","(*)")</f>
        <v>(*)</v>
      </c>
      <c r="R27" s="2"/>
      <c r="S27" s="2"/>
      <c r="T27" s="2"/>
      <c r="U27" s="2"/>
      <c r="V27" s="2"/>
      <c r="W27" s="2"/>
      <c r="X27" s="2"/>
      <c r="Y27" s="2"/>
      <c r="Z27" s="2"/>
      <c r="AA27" s="2"/>
      <c r="AB27" s="2"/>
      <c r="AC27" s="2"/>
      <c r="AD27" s="2"/>
      <c r="AE27" s="2"/>
      <c r="AF27" s="2"/>
      <c r="AG27" s="2"/>
      <c r="AH27" s="2"/>
    </row>
    <row r="28" spans="1:34" ht="22.2">
      <c r="A28" s="38"/>
      <c r="B28" s="37" t="str">
        <f ca="1">OFFSET(L!$C$1,MATCH("Declaration"&amp;ADDRESS(ROW(),COLUMN(),4),L!$A:$A,0)-1,SL,,)&amp;P28</f>
        <v>Gold  (*)</v>
      </c>
      <c r="C28" s="32"/>
      <c r="D28" s="327" t="s">
        <v>473</v>
      </c>
      <c r="E28" s="328"/>
      <c r="F28" s="11"/>
      <c r="G28" s="335"/>
      <c r="H28" s="336"/>
      <c r="I28" s="336"/>
      <c r="J28" s="337"/>
      <c r="K28" s="33"/>
      <c r="L28" s="113"/>
      <c r="P28" s="42" t="str">
        <f>IF(D$28="No","","(*)")</f>
        <v>(*)</v>
      </c>
      <c r="R28" s="2"/>
      <c r="S28" s="2"/>
      <c r="T28" s="2"/>
      <c r="U28" s="2"/>
      <c r="V28" s="2"/>
      <c r="W28" s="2"/>
      <c r="X28" s="2"/>
      <c r="Y28" s="2"/>
      <c r="Z28" s="2"/>
      <c r="AA28" s="2"/>
      <c r="AB28" s="2"/>
      <c r="AC28" s="2"/>
      <c r="AD28" s="2"/>
      <c r="AE28" s="2"/>
      <c r="AF28" s="2"/>
      <c r="AG28" s="2"/>
      <c r="AH28" s="2"/>
    </row>
    <row r="29" spans="1:34" ht="22.2">
      <c r="A29" s="38"/>
      <c r="B29" s="37" t="str">
        <f ca="1">OFFSET(L!$C$1,MATCH("Declaration"&amp;ADDRESS(ROW(),COLUMN(),4),L!$A:$A,0)-1,SL,,)&amp;P29</f>
        <v>Tungsten  (*)</v>
      </c>
      <c r="C29" s="32"/>
      <c r="D29" s="327" t="s">
        <v>473</v>
      </c>
      <c r="E29" s="328"/>
      <c r="F29" s="11"/>
      <c r="G29" s="335"/>
      <c r="H29" s="336"/>
      <c r="I29" s="336"/>
      <c r="J29" s="337"/>
      <c r="K29" s="33"/>
      <c r="L29" s="113"/>
      <c r="P29" s="42" t="str">
        <f>IF(D$29="No","","(*)")</f>
        <v>(*)</v>
      </c>
      <c r="R29" s="2"/>
      <c r="S29" s="2"/>
      <c r="T29" s="2"/>
      <c r="U29" s="2"/>
      <c r="V29" s="2"/>
      <c r="W29" s="2"/>
      <c r="X29" s="2"/>
      <c r="Y29" s="2"/>
      <c r="Z29" s="2"/>
      <c r="AA29" s="2"/>
      <c r="AB29" s="2"/>
      <c r="AC29" s="2"/>
      <c r="AD29" s="2"/>
      <c r="AE29" s="2"/>
      <c r="AF29" s="2"/>
      <c r="AG29" s="2"/>
      <c r="AH29" s="2"/>
    </row>
    <row r="30" spans="1:34" ht="17.399999999999999">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32" t="str">
        <f ca="1">D25</f>
        <v>Answer</v>
      </c>
      <c r="E31" s="332"/>
      <c r="F31" s="17"/>
      <c r="G31" s="41" t="str">
        <f ca="1">G25</f>
        <v>Comments</v>
      </c>
      <c r="H31" s="41"/>
      <c r="I31" s="41"/>
      <c r="J31" s="80"/>
      <c r="K31" s="33"/>
      <c r="L31" s="108" t="s">
        <v>1197</v>
      </c>
      <c r="P31" s="42">
        <f>COUNTIF(D$26:D$29,"No")</f>
        <v>0</v>
      </c>
      <c r="Q31" s="42" t="str">
        <f>IF(P31=4,""," (*)")</f>
        <v xml:space="preserve"> (*)</v>
      </c>
      <c r="R31" s="2"/>
      <c r="S31" s="2"/>
      <c r="T31" s="2"/>
      <c r="U31" s="2"/>
      <c r="V31" s="2"/>
      <c r="W31" s="2"/>
      <c r="X31" s="2"/>
      <c r="Y31" s="2"/>
      <c r="Z31" s="2"/>
      <c r="AA31" s="2"/>
      <c r="AB31" s="2"/>
      <c r="AC31" s="2"/>
      <c r="AD31" s="2"/>
      <c r="AE31" s="2"/>
      <c r="AF31" s="2"/>
      <c r="AG31" s="2"/>
      <c r="AH31" s="2"/>
    </row>
    <row r="32" spans="1:34" ht="22.2">
      <c r="A32" s="38"/>
      <c r="B32" s="37" t="str">
        <f ca="1">B26</f>
        <v>Tantalum  (*)</v>
      </c>
      <c r="C32" s="9"/>
      <c r="D32" s="333" t="s">
        <v>473</v>
      </c>
      <c r="E32" s="334"/>
      <c r="F32" s="44"/>
      <c r="G32" s="335"/>
      <c r="H32" s="336"/>
      <c r="I32" s="336"/>
      <c r="J32" s="337"/>
      <c r="K32" s="33"/>
      <c r="L32" s="113"/>
      <c r="P32" s="42" t="str">
        <f>IF(D$32="No","","(*)")</f>
        <v>(*)</v>
      </c>
      <c r="Q32" s="2"/>
      <c r="R32" s="2"/>
      <c r="S32" s="2"/>
      <c r="T32" s="2"/>
      <c r="U32" s="2"/>
      <c r="V32" s="2"/>
      <c r="W32" s="2"/>
      <c r="X32" s="2"/>
      <c r="Y32" s="2"/>
      <c r="Z32" s="2"/>
      <c r="AA32" s="2"/>
      <c r="AB32" s="2"/>
      <c r="AC32" s="2"/>
      <c r="AD32" s="2"/>
      <c r="AE32" s="2"/>
      <c r="AF32" s="2"/>
      <c r="AG32" s="2"/>
      <c r="AH32" s="2"/>
    </row>
    <row r="33" spans="1:34" ht="22.2">
      <c r="A33" s="38"/>
      <c r="B33" s="37" t="str">
        <f ca="1">B27</f>
        <v>Tin  (*)</v>
      </c>
      <c r="C33" s="9"/>
      <c r="D33" s="327" t="s">
        <v>473</v>
      </c>
      <c r="E33" s="328"/>
      <c r="F33" s="44"/>
      <c r="G33" s="335"/>
      <c r="H33" s="336"/>
      <c r="I33" s="336"/>
      <c r="J33" s="337"/>
      <c r="K33" s="33"/>
      <c r="L33" s="113"/>
      <c r="P33" s="42" t="str">
        <f>IF(D$33="No","","(*)")</f>
        <v>(*)</v>
      </c>
      <c r="Q33" s="2"/>
      <c r="R33" s="2"/>
      <c r="S33" s="2"/>
      <c r="T33" s="2"/>
      <c r="U33" s="2"/>
      <c r="V33" s="2"/>
      <c r="W33" s="2"/>
      <c r="X33" s="2"/>
      <c r="Y33" s="2"/>
      <c r="Z33" s="2"/>
      <c r="AA33" s="2"/>
      <c r="AB33" s="2"/>
      <c r="AC33" s="2"/>
      <c r="AD33" s="2"/>
      <c r="AE33" s="2"/>
      <c r="AF33" s="2"/>
      <c r="AG33" s="2"/>
      <c r="AH33" s="2"/>
    </row>
    <row r="34" spans="1:34" ht="22.2">
      <c r="A34" s="38"/>
      <c r="B34" s="37" t="str">
        <f ca="1">B28</f>
        <v>Gold  (*)</v>
      </c>
      <c r="C34" s="9"/>
      <c r="D34" s="327" t="s">
        <v>473</v>
      </c>
      <c r="E34" s="328"/>
      <c r="F34" s="44"/>
      <c r="G34" s="335"/>
      <c r="H34" s="336"/>
      <c r="I34" s="336"/>
      <c r="J34" s="337"/>
      <c r="K34" s="33"/>
      <c r="L34" s="113"/>
      <c r="P34" s="42" t="str">
        <f>IF(D$34="No","","(*)")</f>
        <v>(*)</v>
      </c>
      <c r="Q34" s="2"/>
      <c r="R34" s="2"/>
      <c r="S34" s="2"/>
      <c r="T34" s="2"/>
      <c r="U34" s="2"/>
      <c r="V34" s="2"/>
      <c r="W34" s="2"/>
      <c r="X34" s="2"/>
      <c r="Y34" s="2"/>
      <c r="Z34" s="2"/>
      <c r="AA34" s="2"/>
      <c r="AB34" s="2"/>
      <c r="AC34" s="2"/>
      <c r="AD34" s="2"/>
      <c r="AE34" s="2"/>
      <c r="AF34" s="2"/>
      <c r="AG34" s="2"/>
      <c r="AH34" s="2"/>
    </row>
    <row r="35" spans="1:34" ht="22.2">
      <c r="A35" s="38"/>
      <c r="B35" s="37" t="str">
        <f ca="1">B29</f>
        <v>Tungsten  (*)</v>
      </c>
      <c r="C35" s="9"/>
      <c r="D35" s="327" t="s">
        <v>473</v>
      </c>
      <c r="E35" s="328"/>
      <c r="F35" s="44"/>
      <c r="G35" s="335"/>
      <c r="H35" s="336"/>
      <c r="I35" s="336"/>
      <c r="J35" s="337"/>
      <c r="K35" s="33"/>
      <c r="L35" s="113"/>
      <c r="P35" s="42" t="str">
        <f>IF(D$35="No","","(*)")</f>
        <v>(*)</v>
      </c>
      <c r="Q35" s="2"/>
      <c r="R35" s="2"/>
      <c r="S35" s="2"/>
      <c r="T35" s="2"/>
      <c r="U35" s="2"/>
      <c r="V35" s="2"/>
      <c r="W35" s="2"/>
      <c r="X35" s="2"/>
      <c r="Y35" s="2"/>
      <c r="Z35" s="2"/>
      <c r="AA35" s="2"/>
      <c r="AB35" s="2"/>
      <c r="AC35" s="2"/>
      <c r="AD35" s="2"/>
      <c r="AE35" s="2"/>
      <c r="AF35" s="2"/>
      <c r="AG35" s="2"/>
      <c r="AH35" s="2"/>
    </row>
    <row r="36" spans="1:34" ht="17.399999999999999">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32" t="str">
        <f ca="1">D25</f>
        <v>Answer</v>
      </c>
      <c r="E37" s="332"/>
      <c r="F37" s="17"/>
      <c r="G37" s="41" t="str">
        <f ca="1">G25</f>
        <v>Comments</v>
      </c>
      <c r="H37" s="375"/>
      <c r="I37" s="375"/>
      <c r="J37" s="375"/>
      <c r="K37" s="33"/>
      <c r="L37" s="108" t="s">
        <v>1197</v>
      </c>
      <c r="P37" s="42">
        <f>COUNTIF(D$26:D$29,"No")+COUNTIF(D$32:D$35,"No")</f>
        <v>0</v>
      </c>
      <c r="Q37" s="42" t="str">
        <f>IF(P37&gt;3,""," (*)")</f>
        <v xml:space="preserve"> (*)</v>
      </c>
      <c r="R37" s="2"/>
      <c r="S37" s="2"/>
      <c r="T37" s="2"/>
      <c r="U37" s="2"/>
      <c r="V37" s="2"/>
      <c r="W37" s="2"/>
      <c r="X37" s="2"/>
      <c r="Y37" s="2"/>
      <c r="Z37" s="2"/>
      <c r="AA37" s="2"/>
      <c r="AB37" s="2"/>
      <c r="AC37" s="2"/>
      <c r="AD37" s="2"/>
      <c r="AE37" s="2"/>
      <c r="AF37" s="2"/>
      <c r="AG37" s="2"/>
      <c r="AH37" s="2"/>
    </row>
    <row r="38" spans="1:34" ht="22.2">
      <c r="A38" s="38"/>
      <c r="B38" s="37" t="str">
        <f ca="1">OFFSET(L!$C$1,MATCH("Declaration"&amp;ADDRESS(ROW(),COLUMN(),4),L!$A:$A,0)-1,SL,,)&amp;P38</f>
        <v>Tantalum  (*)</v>
      </c>
      <c r="C38" s="9"/>
      <c r="D38" s="327" t="s">
        <v>473</v>
      </c>
      <c r="E38" s="328"/>
      <c r="F38" s="44"/>
      <c r="G38" s="335" t="s">
        <v>15888</v>
      </c>
      <c r="H38" s="336"/>
      <c r="I38" s="336"/>
      <c r="J38" s="337"/>
      <c r="K38" s="33"/>
      <c r="L38" s="113"/>
      <c r="P38" s="42" t="str">
        <f>IF((OR(D$26="No",D$32="No")),"","(*)")</f>
        <v>(*)</v>
      </c>
      <c r="Q38" s="2"/>
      <c r="R38" s="2"/>
      <c r="S38" s="2"/>
      <c r="T38" s="2"/>
      <c r="U38" s="2"/>
      <c r="V38" s="2"/>
      <c r="W38" s="2"/>
      <c r="X38" s="2"/>
      <c r="Y38" s="2"/>
      <c r="Z38" s="2"/>
      <c r="AA38" s="2"/>
      <c r="AB38" s="2"/>
      <c r="AC38" s="2"/>
      <c r="AD38" s="2"/>
      <c r="AE38" s="2"/>
      <c r="AF38" s="2"/>
      <c r="AG38" s="2"/>
    </row>
    <row r="39" spans="1:34" ht="22.2">
      <c r="A39" s="38"/>
      <c r="B39" s="37" t="str">
        <f ca="1">OFFSET(L!$C$1,MATCH("Declaration"&amp;ADDRESS(ROW(),COLUMN(),4),L!$A:$A,0)-1,SL,,)&amp;P39</f>
        <v>Tin  (*)</v>
      </c>
      <c r="C39" s="9"/>
      <c r="D39" s="327" t="s">
        <v>473</v>
      </c>
      <c r="E39" s="328"/>
      <c r="F39" s="44"/>
      <c r="G39" s="335" t="s">
        <v>15888</v>
      </c>
      <c r="H39" s="336"/>
      <c r="I39" s="336"/>
      <c r="J39" s="337"/>
      <c r="K39" s="33"/>
      <c r="L39" s="113"/>
      <c r="P39" s="42" t="str">
        <f>IF((OR(D$27="No",D$33="No")),"","(*)")</f>
        <v>(*)</v>
      </c>
      <c r="Q39" s="2"/>
      <c r="R39" s="2"/>
      <c r="S39" s="2"/>
      <c r="T39" s="2"/>
      <c r="U39" s="2"/>
      <c r="V39" s="2"/>
      <c r="W39" s="2"/>
      <c r="X39" s="2"/>
      <c r="Y39" s="2"/>
      <c r="Z39" s="2"/>
      <c r="AA39" s="2"/>
      <c r="AB39" s="2"/>
      <c r="AC39" s="2"/>
      <c r="AD39" s="2"/>
      <c r="AE39" s="2"/>
      <c r="AF39" s="2"/>
      <c r="AG39" s="2"/>
    </row>
    <row r="40" spans="1:34" ht="22.2">
      <c r="A40" s="38"/>
      <c r="B40" s="37" t="str">
        <f ca="1">OFFSET(L!$C$1,MATCH("Declaration"&amp;ADDRESS(ROW(),COLUMN(),4),L!$A:$A,0)-1,SL,,)&amp;P40</f>
        <v>Gold  (*)</v>
      </c>
      <c r="C40" s="9"/>
      <c r="D40" s="327" t="s">
        <v>473</v>
      </c>
      <c r="E40" s="328"/>
      <c r="F40" s="44"/>
      <c r="G40" s="335" t="s">
        <v>15888</v>
      </c>
      <c r="H40" s="336"/>
      <c r="I40" s="336"/>
      <c r="J40" s="337"/>
      <c r="K40" s="33"/>
      <c r="L40" s="113"/>
      <c r="P40" s="42" t="str">
        <f>IF((OR(D$28="No",D$34="No")),"","(*)")</f>
        <v>(*)</v>
      </c>
      <c r="Q40" s="2"/>
      <c r="R40" s="2"/>
      <c r="S40" s="2"/>
      <c r="T40" s="2"/>
      <c r="U40" s="2"/>
      <c r="V40" s="2"/>
      <c r="W40" s="2"/>
      <c r="X40" s="2"/>
      <c r="Y40" s="2"/>
      <c r="Z40" s="2"/>
      <c r="AA40" s="2"/>
      <c r="AB40" s="2"/>
      <c r="AC40" s="2"/>
      <c r="AD40" s="2"/>
      <c r="AE40" s="2"/>
      <c r="AF40" s="2"/>
      <c r="AG40" s="2"/>
    </row>
    <row r="41" spans="1:34" ht="22.2">
      <c r="A41" s="38"/>
      <c r="B41" s="37" t="str">
        <f ca="1">OFFSET(L!$C$1,MATCH("Declaration"&amp;ADDRESS(ROW(),COLUMN(),4),L!$A:$A,0)-1,SL,,)&amp;P41</f>
        <v>Tungsten  (*)</v>
      </c>
      <c r="C41" s="9"/>
      <c r="D41" s="327" t="s">
        <v>473</v>
      </c>
      <c r="E41" s="328"/>
      <c r="F41" s="44"/>
      <c r="G41" s="335" t="s">
        <v>15888</v>
      </c>
      <c r="H41" s="336"/>
      <c r="I41" s="336"/>
      <c r="J41" s="337"/>
      <c r="K41" s="33"/>
      <c r="L41" s="113"/>
      <c r="P41" s="42" t="str">
        <f>IF((OR(D$29="No",D$35="No")),"","(*)")</f>
        <v>(*)</v>
      </c>
      <c r="Q41" s="2"/>
      <c r="R41" s="2"/>
      <c r="S41" s="2"/>
      <c r="T41" s="2"/>
      <c r="U41" s="2"/>
      <c r="V41" s="2"/>
      <c r="W41" s="2"/>
      <c r="X41" s="2"/>
      <c r="Y41" s="2"/>
      <c r="Z41" s="2"/>
      <c r="AA41" s="2"/>
      <c r="AB41" s="2"/>
      <c r="AC41" s="2"/>
      <c r="AD41" s="2"/>
      <c r="AE41" s="2"/>
      <c r="AF41" s="2"/>
      <c r="AG41" s="2"/>
    </row>
    <row r="42" spans="1:34" ht="17.399999999999999">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32" t="str">
        <f ca="1">D25</f>
        <v>Answer</v>
      </c>
      <c r="E43" s="332"/>
      <c r="F43" s="17"/>
      <c r="G43" s="41" t="str">
        <f ca="1">G25</f>
        <v>Comments</v>
      </c>
      <c r="H43" s="41"/>
      <c r="I43" s="41"/>
      <c r="J43" s="80"/>
      <c r="K43" s="33"/>
      <c r="L43" s="108"/>
      <c r="P43" s="42">
        <f>COUNTIF(D$26:D$29,"No")+COUNTIF(D$32:D$35,"No")</f>
        <v>0</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Tantalum  (*)</v>
      </c>
      <c r="C44" s="9"/>
      <c r="D44" s="327" t="s">
        <v>473</v>
      </c>
      <c r="E44" s="328"/>
      <c r="F44" s="44"/>
      <c r="G44" s="335" t="s">
        <v>15888</v>
      </c>
      <c r="H44" s="336"/>
      <c r="I44" s="336"/>
      <c r="J44" s="337"/>
      <c r="K44" s="33"/>
      <c r="L44" s="108"/>
      <c r="P44" s="42" t="str">
        <f>IF((OR(D$26="No",D$32="No")),"","(*)")</f>
        <v>(*)</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327" t="s">
        <v>473</v>
      </c>
      <c r="E45" s="328"/>
      <c r="F45" s="44"/>
      <c r="G45" s="335" t="s">
        <v>15888</v>
      </c>
      <c r="H45" s="336"/>
      <c r="I45" s="336"/>
      <c r="J45" s="337"/>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327" t="s">
        <v>473</v>
      </c>
      <c r="E46" s="328"/>
      <c r="F46" s="44"/>
      <c r="G46" s="335" t="s">
        <v>15888</v>
      </c>
      <c r="H46" s="336"/>
      <c r="I46" s="336"/>
      <c r="J46" s="337"/>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Tungsten  (*)</v>
      </c>
      <c r="C47" s="9"/>
      <c r="D47" s="327" t="s">
        <v>473</v>
      </c>
      <c r="E47" s="328"/>
      <c r="F47" s="44"/>
      <c r="G47" s="335" t="s">
        <v>15888</v>
      </c>
      <c r="H47" s="336"/>
      <c r="I47" s="336"/>
      <c r="J47" s="337"/>
      <c r="K47" s="33"/>
      <c r="L47" s="108"/>
      <c r="P47" s="42" t="str">
        <f>IF((OR(D$29="No",D$35="No")),"","(*)")</f>
        <v>(*)</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32" t="str">
        <f ca="1">D25</f>
        <v>Answer</v>
      </c>
      <c r="E49" s="33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2">
      <c r="A50" s="38"/>
      <c r="B50" s="37" t="str">
        <f ca="1">B38</f>
        <v>Tantalum  (*)</v>
      </c>
      <c r="C50" s="9"/>
      <c r="D50" s="327" t="s">
        <v>474</v>
      </c>
      <c r="E50" s="328"/>
      <c r="F50" s="44"/>
      <c r="G50" s="335"/>
      <c r="H50" s="336"/>
      <c r="I50" s="336"/>
      <c r="J50" s="337"/>
      <c r="K50" s="33"/>
      <c r="L50" s="113"/>
      <c r="P50" s="2"/>
      <c r="Q50" s="2"/>
      <c r="R50" s="2"/>
      <c r="S50" s="2"/>
      <c r="T50" s="2"/>
      <c r="U50" s="2"/>
      <c r="V50" s="2"/>
      <c r="W50" s="2"/>
      <c r="X50" s="2"/>
      <c r="Y50" s="2"/>
      <c r="Z50" s="2"/>
      <c r="AA50" s="2"/>
      <c r="AB50" s="2"/>
      <c r="AC50" s="2"/>
      <c r="AD50" s="2"/>
      <c r="AE50" s="2"/>
      <c r="AF50" s="2"/>
      <c r="AG50" s="2"/>
      <c r="AH50" s="2"/>
    </row>
    <row r="51" spans="1:34" ht="22.2">
      <c r="A51" s="38"/>
      <c r="B51" s="37" t="str">
        <f ca="1">B39</f>
        <v>Tin  (*)</v>
      </c>
      <c r="C51" s="9"/>
      <c r="D51" s="327" t="s">
        <v>474</v>
      </c>
      <c r="E51" s="328"/>
      <c r="F51" s="44"/>
      <c r="G51" s="335"/>
      <c r="H51" s="336"/>
      <c r="I51" s="336"/>
      <c r="J51" s="337"/>
      <c r="K51" s="33"/>
      <c r="L51" s="113"/>
      <c r="P51" s="2"/>
      <c r="Q51" s="2"/>
      <c r="R51" s="2"/>
      <c r="S51" s="2"/>
      <c r="T51" s="2"/>
      <c r="U51" s="2"/>
      <c r="V51" s="2"/>
      <c r="W51" s="2"/>
      <c r="X51" s="2"/>
      <c r="Y51" s="2"/>
      <c r="Z51" s="2"/>
      <c r="AA51" s="2"/>
      <c r="AB51" s="2"/>
      <c r="AC51" s="2"/>
      <c r="AD51" s="2"/>
      <c r="AE51" s="2"/>
      <c r="AF51" s="2"/>
      <c r="AG51" s="2"/>
      <c r="AH51" s="2"/>
    </row>
    <row r="52" spans="1:34" ht="22.2">
      <c r="A52" s="38"/>
      <c r="B52" s="37" t="str">
        <f ca="1">B40</f>
        <v>Gold  (*)</v>
      </c>
      <c r="C52" s="9"/>
      <c r="D52" s="327" t="s">
        <v>474</v>
      </c>
      <c r="E52" s="328"/>
      <c r="F52" s="44"/>
      <c r="G52" s="335"/>
      <c r="H52" s="336"/>
      <c r="I52" s="336"/>
      <c r="J52" s="337"/>
      <c r="K52" s="33"/>
      <c r="L52" s="113"/>
      <c r="P52" s="2"/>
      <c r="Q52" s="2"/>
      <c r="R52" s="2"/>
      <c r="S52" s="2"/>
      <c r="T52" s="2"/>
      <c r="U52" s="2"/>
      <c r="V52" s="2"/>
      <c r="W52" s="2"/>
      <c r="X52" s="2"/>
      <c r="Y52" s="2"/>
      <c r="Z52" s="2"/>
      <c r="AA52" s="2"/>
      <c r="AB52" s="2"/>
      <c r="AC52" s="2"/>
      <c r="AD52" s="2"/>
      <c r="AE52" s="2"/>
      <c r="AF52" s="2"/>
      <c r="AG52" s="2"/>
      <c r="AH52" s="2"/>
    </row>
    <row r="53" spans="1:34" ht="22.2">
      <c r="A53" s="38"/>
      <c r="B53" s="37" t="str">
        <f ca="1">B41</f>
        <v>Tungsten  (*)</v>
      </c>
      <c r="C53" s="9"/>
      <c r="D53" s="327" t="s">
        <v>474</v>
      </c>
      <c r="E53" s="328"/>
      <c r="F53" s="44"/>
      <c r="G53" s="335"/>
      <c r="H53" s="336"/>
      <c r="I53" s="336"/>
      <c r="J53" s="337"/>
      <c r="K53" s="33"/>
      <c r="L53" s="113"/>
      <c r="P53" s="2"/>
      <c r="Q53" s="2"/>
      <c r="R53" s="2"/>
      <c r="S53" s="2"/>
      <c r="T53" s="2"/>
      <c r="U53" s="2"/>
      <c r="V53" s="2"/>
      <c r="W53" s="2"/>
      <c r="X53" s="2"/>
      <c r="Y53" s="2"/>
      <c r="Z53" s="2"/>
      <c r="AA53" s="2"/>
      <c r="AB53" s="2"/>
      <c r="AC53" s="2"/>
      <c r="AD53" s="2"/>
      <c r="AE53" s="2"/>
      <c r="AF53" s="2"/>
      <c r="AG53" s="2"/>
      <c r="AH53" s="2"/>
    </row>
    <row r="54" spans="1:34" ht="17.399999999999999">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32" t="str">
        <f ca="1">D25</f>
        <v>Answer</v>
      </c>
      <c r="E55" s="33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2">
      <c r="A56" s="38"/>
      <c r="B56" s="37" t="str">
        <f ca="1">B38</f>
        <v>Tantalum  (*)</v>
      </c>
      <c r="C56" s="32"/>
      <c r="D56" s="369" t="s">
        <v>15889</v>
      </c>
      <c r="E56" s="370"/>
      <c r="F56" s="44"/>
      <c r="G56" s="335"/>
      <c r="H56" s="336"/>
      <c r="I56" s="336"/>
      <c r="J56" s="337"/>
      <c r="K56" s="33"/>
      <c r="L56" s="113"/>
      <c r="P56" s="2"/>
      <c r="Q56" s="2"/>
      <c r="R56" s="2"/>
      <c r="S56" s="2"/>
      <c r="T56" s="2"/>
      <c r="U56" s="2"/>
      <c r="V56" s="2"/>
      <c r="W56" s="2"/>
      <c r="X56" s="2"/>
      <c r="Y56" s="2"/>
      <c r="Z56" s="2"/>
      <c r="AA56" s="2"/>
      <c r="AB56" s="2"/>
      <c r="AC56" s="2"/>
      <c r="AD56" s="2"/>
      <c r="AE56" s="2"/>
      <c r="AF56" s="2"/>
      <c r="AG56" s="2"/>
      <c r="AH56" s="2"/>
    </row>
    <row r="57" spans="1:34" ht="22.2">
      <c r="A57" s="38"/>
      <c r="B57" s="37" t="str">
        <f ca="1">B39</f>
        <v>Tin  (*)</v>
      </c>
      <c r="C57" s="32"/>
      <c r="D57" s="369" t="s">
        <v>15889</v>
      </c>
      <c r="E57" s="370"/>
      <c r="F57" s="44"/>
      <c r="G57" s="335"/>
      <c r="H57" s="336"/>
      <c r="I57" s="336"/>
      <c r="J57" s="337"/>
      <c r="K57" s="33"/>
      <c r="L57" s="113"/>
      <c r="P57" s="2"/>
      <c r="Q57" s="2"/>
      <c r="R57" s="2"/>
      <c r="S57" s="2"/>
      <c r="T57" s="2"/>
      <c r="U57" s="2"/>
      <c r="V57" s="2"/>
      <c r="W57" s="2"/>
      <c r="X57" s="2"/>
      <c r="Y57" s="2"/>
      <c r="Z57" s="2"/>
      <c r="AA57" s="2"/>
      <c r="AB57" s="2"/>
      <c r="AC57" s="2"/>
      <c r="AD57" s="2"/>
      <c r="AE57" s="2"/>
      <c r="AF57" s="2"/>
      <c r="AG57" s="2"/>
      <c r="AH57" s="2"/>
    </row>
    <row r="58" spans="1:34" ht="22.2">
      <c r="A58" s="38"/>
      <c r="B58" s="37" t="str">
        <f ca="1">B40</f>
        <v>Gold  (*)</v>
      </c>
      <c r="C58" s="32"/>
      <c r="D58" s="369" t="s">
        <v>15889</v>
      </c>
      <c r="E58" s="370"/>
      <c r="F58" s="44"/>
      <c r="G58" s="335"/>
      <c r="H58" s="336"/>
      <c r="I58" s="336"/>
      <c r="J58" s="337"/>
      <c r="K58" s="33"/>
      <c r="L58" s="113"/>
      <c r="P58" s="2"/>
      <c r="Q58" s="2"/>
      <c r="R58" s="2"/>
      <c r="S58" s="2"/>
      <c r="T58" s="2"/>
      <c r="U58" s="2"/>
      <c r="V58" s="2"/>
      <c r="W58" s="2"/>
      <c r="X58" s="2"/>
      <c r="Y58" s="2"/>
      <c r="Z58" s="2"/>
      <c r="AA58" s="2"/>
      <c r="AB58" s="2"/>
      <c r="AC58" s="2"/>
      <c r="AD58" s="2"/>
      <c r="AE58" s="2"/>
      <c r="AF58" s="2"/>
      <c r="AG58" s="2"/>
      <c r="AH58" s="2"/>
    </row>
    <row r="59" spans="1:34" ht="22.2">
      <c r="A59" s="38"/>
      <c r="B59" s="37" t="str">
        <f ca="1">B41</f>
        <v>Tungsten  (*)</v>
      </c>
      <c r="C59" s="32"/>
      <c r="D59" s="369" t="s">
        <v>15889</v>
      </c>
      <c r="E59" s="370"/>
      <c r="F59" s="44"/>
      <c r="G59" s="335"/>
      <c r="H59" s="336"/>
      <c r="I59" s="336"/>
      <c r="J59" s="337"/>
      <c r="K59" s="33"/>
      <c r="L59" s="113"/>
      <c r="P59" s="2"/>
      <c r="Q59" s="2"/>
      <c r="R59" s="2"/>
      <c r="S59" s="2"/>
      <c r="T59" s="2"/>
      <c r="U59" s="2"/>
      <c r="V59" s="2"/>
      <c r="W59" s="2"/>
      <c r="X59" s="2"/>
      <c r="Y59" s="2"/>
      <c r="Z59" s="2"/>
      <c r="AA59" s="2"/>
      <c r="AB59" s="2"/>
      <c r="AC59" s="2"/>
      <c r="AD59" s="2"/>
      <c r="AE59" s="2"/>
      <c r="AF59" s="2"/>
      <c r="AG59" s="2"/>
      <c r="AH59" s="2"/>
    </row>
    <row r="60" spans="1:34" ht="16.2">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32" t="str">
        <f ca="1">D25</f>
        <v>Answer</v>
      </c>
      <c r="E61" s="332"/>
      <c r="F61" s="17"/>
      <c r="G61" s="41" t="str">
        <f ca="1">G25</f>
        <v>Comments</v>
      </c>
      <c r="H61" s="374"/>
      <c r="I61" s="374"/>
      <c r="J61" s="374"/>
      <c r="K61" s="33"/>
      <c r="L61" s="108" t="s">
        <v>1195</v>
      </c>
      <c r="M61" s="109"/>
      <c r="P61" s="2"/>
      <c r="Q61" s="2"/>
      <c r="R61" s="2"/>
      <c r="S61" s="2"/>
      <c r="T61" s="2"/>
      <c r="U61" s="2"/>
      <c r="V61" s="2"/>
      <c r="W61" s="2"/>
      <c r="X61" s="2"/>
      <c r="Y61" s="2"/>
      <c r="Z61" s="2"/>
      <c r="AA61" s="2"/>
      <c r="AB61" s="2"/>
      <c r="AC61" s="2"/>
      <c r="AD61" s="2"/>
      <c r="AE61" s="2"/>
      <c r="AF61" s="2"/>
      <c r="AG61" s="2"/>
      <c r="AH61" s="2"/>
    </row>
    <row r="62" spans="1:34" ht="22.2">
      <c r="A62" s="38"/>
      <c r="B62" s="37" t="str">
        <f ca="1">B38</f>
        <v>Tantalum  (*)</v>
      </c>
      <c r="C62" s="9"/>
      <c r="D62" s="333" t="s">
        <v>473</v>
      </c>
      <c r="E62" s="334"/>
      <c r="F62" s="44"/>
      <c r="G62" s="335" t="s">
        <v>15890</v>
      </c>
      <c r="H62" s="336"/>
      <c r="I62" s="336"/>
      <c r="J62" s="337"/>
      <c r="K62" s="33"/>
      <c r="L62" s="113"/>
      <c r="P62" s="2"/>
      <c r="Q62" s="2"/>
      <c r="R62" s="2"/>
      <c r="S62" s="2"/>
      <c r="T62" s="2"/>
      <c r="U62" s="2"/>
      <c r="V62" s="2"/>
      <c r="W62" s="2"/>
      <c r="X62" s="2"/>
      <c r="Y62" s="2"/>
      <c r="Z62" s="2"/>
      <c r="AA62" s="2"/>
      <c r="AB62" s="2"/>
      <c r="AC62" s="2"/>
      <c r="AD62" s="2"/>
      <c r="AE62" s="2"/>
      <c r="AF62" s="2"/>
      <c r="AG62" s="2"/>
      <c r="AH62" s="2"/>
    </row>
    <row r="63" spans="1:34" ht="22.2">
      <c r="A63" s="38"/>
      <c r="B63" s="37" t="str">
        <f ca="1">B39</f>
        <v>Tin  (*)</v>
      </c>
      <c r="C63" s="9"/>
      <c r="D63" s="327" t="s">
        <v>473</v>
      </c>
      <c r="E63" s="328"/>
      <c r="F63" s="44"/>
      <c r="G63" s="335" t="s">
        <v>15891</v>
      </c>
      <c r="H63" s="336"/>
      <c r="I63" s="336"/>
      <c r="J63" s="337"/>
      <c r="K63" s="33"/>
      <c r="L63" s="113"/>
      <c r="P63" s="2"/>
      <c r="Q63" s="2"/>
      <c r="R63" s="2"/>
      <c r="S63" s="2"/>
      <c r="T63" s="2"/>
      <c r="U63" s="2"/>
      <c r="V63" s="2"/>
      <c r="W63" s="2"/>
      <c r="X63" s="2"/>
      <c r="Y63" s="2"/>
      <c r="Z63" s="2"/>
      <c r="AA63" s="2"/>
      <c r="AB63" s="2"/>
      <c r="AC63" s="2"/>
      <c r="AD63" s="2"/>
      <c r="AE63" s="2"/>
      <c r="AF63" s="2"/>
      <c r="AG63" s="2"/>
      <c r="AH63" s="2"/>
    </row>
    <row r="64" spans="1:34" ht="22.2">
      <c r="A64" s="38"/>
      <c r="B64" s="37" t="str">
        <f ca="1">B40</f>
        <v>Gold  (*)</v>
      </c>
      <c r="C64" s="9"/>
      <c r="D64" s="327" t="s">
        <v>473</v>
      </c>
      <c r="E64" s="328"/>
      <c r="F64" s="44"/>
      <c r="G64" s="335" t="s">
        <v>15891</v>
      </c>
      <c r="H64" s="336"/>
      <c r="I64" s="336"/>
      <c r="J64" s="337"/>
      <c r="K64" s="33"/>
      <c r="L64" s="113"/>
      <c r="P64" s="2"/>
      <c r="Q64" s="2"/>
      <c r="R64" s="2"/>
      <c r="S64" s="2"/>
      <c r="T64" s="2"/>
      <c r="U64" s="2"/>
      <c r="V64" s="2"/>
      <c r="W64" s="2"/>
      <c r="X64" s="2"/>
      <c r="Y64" s="2"/>
      <c r="Z64" s="2"/>
      <c r="AA64" s="2"/>
      <c r="AB64" s="2"/>
      <c r="AC64" s="2"/>
      <c r="AD64" s="2"/>
      <c r="AE64" s="2"/>
      <c r="AF64" s="2"/>
      <c r="AG64" s="2"/>
      <c r="AH64" s="2"/>
    </row>
    <row r="65" spans="1:34" ht="22.2">
      <c r="A65" s="38"/>
      <c r="B65" s="37" t="str">
        <f ca="1">B41</f>
        <v>Tungsten  (*)</v>
      </c>
      <c r="C65" s="9"/>
      <c r="D65" s="327" t="s">
        <v>473</v>
      </c>
      <c r="E65" s="328"/>
      <c r="F65" s="44"/>
      <c r="G65" s="335" t="s">
        <v>15891</v>
      </c>
      <c r="H65" s="336"/>
      <c r="I65" s="336"/>
      <c r="J65" s="337"/>
      <c r="K65" s="33"/>
      <c r="L65" s="113"/>
      <c r="P65" s="2"/>
      <c r="Q65" s="2"/>
      <c r="R65" s="2"/>
      <c r="S65" s="2"/>
      <c r="T65" s="2"/>
      <c r="U65" s="2"/>
      <c r="V65" s="2"/>
      <c r="W65" s="2"/>
      <c r="X65" s="2"/>
      <c r="Y65" s="2"/>
      <c r="Z65" s="2"/>
      <c r="AA65" s="2"/>
      <c r="AB65" s="2"/>
      <c r="AC65" s="2"/>
      <c r="AD65" s="2"/>
      <c r="AE65" s="2"/>
      <c r="AF65" s="2"/>
      <c r="AG65" s="2"/>
      <c r="AH65" s="2"/>
    </row>
    <row r="66" spans="1:34" ht="16.2">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32" t="str">
        <f ca="1">D25</f>
        <v>Answer</v>
      </c>
      <c r="E67" s="332"/>
      <c r="F67" s="17"/>
      <c r="G67" s="41" t="str">
        <f ca="1">G25</f>
        <v>Comments</v>
      </c>
      <c r="H67" s="374" t="str">
        <f>IF(Q75="(*)","Click here to enter smelter names","")</f>
        <v/>
      </c>
      <c r="I67" s="374"/>
      <c r="J67" s="374"/>
      <c r="K67" s="33"/>
      <c r="L67" s="108" t="s">
        <v>1195</v>
      </c>
      <c r="M67" s="109"/>
      <c r="P67" s="2"/>
      <c r="Q67" s="2"/>
      <c r="R67" s="2"/>
      <c r="S67" s="2"/>
      <c r="T67" s="2"/>
      <c r="U67" s="2"/>
      <c r="V67" s="2"/>
      <c r="W67" s="2"/>
      <c r="X67" s="2"/>
      <c r="Y67" s="2"/>
      <c r="Z67" s="2"/>
      <c r="AA67" s="2"/>
      <c r="AB67" s="2"/>
      <c r="AC67" s="2"/>
      <c r="AD67" s="2"/>
      <c r="AE67" s="2"/>
      <c r="AF67" s="2"/>
      <c r="AG67" s="2"/>
      <c r="AH67" s="2"/>
    </row>
    <row r="68" spans="1:34" ht="22.2">
      <c r="A68" s="38"/>
      <c r="B68" s="37" t="str">
        <f ca="1">B38</f>
        <v>Tantalum  (*)</v>
      </c>
      <c r="C68" s="32"/>
      <c r="D68" s="327" t="s">
        <v>473</v>
      </c>
      <c r="E68" s="328"/>
      <c r="F68" s="45"/>
      <c r="G68" s="335"/>
      <c r="H68" s="336"/>
      <c r="I68" s="336"/>
      <c r="J68" s="337"/>
      <c r="K68" s="33"/>
      <c r="L68" s="113"/>
      <c r="P68" s="2"/>
      <c r="Q68" s="2"/>
      <c r="R68" s="2"/>
      <c r="S68" s="2"/>
      <c r="T68" s="2"/>
      <c r="U68" s="2"/>
      <c r="V68" s="2"/>
      <c r="W68" s="2"/>
      <c r="X68" s="2"/>
      <c r="Y68" s="2"/>
      <c r="Z68" s="2"/>
      <c r="AA68" s="2"/>
      <c r="AB68" s="2"/>
      <c r="AC68" s="2"/>
      <c r="AD68" s="2"/>
      <c r="AE68" s="2"/>
      <c r="AF68" s="2"/>
      <c r="AG68" s="2"/>
      <c r="AH68" s="2"/>
    </row>
    <row r="69" spans="1:34" ht="22.2">
      <c r="A69" s="38"/>
      <c r="B69" s="37" t="str">
        <f ca="1">B39</f>
        <v>Tin  (*)</v>
      </c>
      <c r="C69" s="32"/>
      <c r="D69" s="327" t="s">
        <v>473</v>
      </c>
      <c r="E69" s="328"/>
      <c r="F69" s="45"/>
      <c r="G69" s="335"/>
      <c r="H69" s="336"/>
      <c r="I69" s="336"/>
      <c r="J69" s="337"/>
      <c r="K69" s="33"/>
      <c r="L69" s="113"/>
      <c r="P69" s="2"/>
      <c r="Q69" s="2"/>
      <c r="R69" s="2"/>
      <c r="S69" s="2"/>
      <c r="T69" s="2"/>
      <c r="U69" s="2"/>
      <c r="V69" s="2"/>
      <c r="W69" s="2"/>
      <c r="X69" s="2"/>
      <c r="Y69" s="2"/>
      <c r="Z69" s="2"/>
      <c r="AA69" s="2"/>
      <c r="AB69" s="2"/>
      <c r="AC69" s="2"/>
      <c r="AD69" s="2"/>
      <c r="AE69" s="2"/>
      <c r="AF69" s="2"/>
      <c r="AG69" s="2"/>
      <c r="AH69" s="2"/>
    </row>
    <row r="70" spans="1:34" ht="22.2">
      <c r="A70" s="38"/>
      <c r="B70" s="37" t="str">
        <f ca="1">B40</f>
        <v>Gold  (*)</v>
      </c>
      <c r="C70" s="32"/>
      <c r="D70" s="327" t="s">
        <v>473</v>
      </c>
      <c r="E70" s="328"/>
      <c r="F70" s="45"/>
      <c r="G70" s="335"/>
      <c r="H70" s="336"/>
      <c r="I70" s="336"/>
      <c r="J70" s="337"/>
      <c r="K70" s="33"/>
      <c r="L70" s="113"/>
      <c r="P70" s="2"/>
      <c r="Q70" s="2"/>
      <c r="R70" s="2"/>
      <c r="S70" s="2"/>
      <c r="T70" s="2"/>
      <c r="U70" s="2"/>
      <c r="V70" s="2"/>
      <c r="W70" s="2"/>
      <c r="X70" s="2"/>
      <c r="Y70" s="2"/>
      <c r="Z70" s="2"/>
      <c r="AA70" s="2"/>
      <c r="AB70" s="2"/>
      <c r="AC70" s="2"/>
      <c r="AD70" s="2"/>
      <c r="AE70" s="2"/>
      <c r="AF70" s="2"/>
      <c r="AG70" s="2"/>
      <c r="AH70" s="2"/>
    </row>
    <row r="71" spans="1:34" ht="22.2">
      <c r="A71" s="35"/>
      <c r="B71" s="37" t="str">
        <f ca="1">B41</f>
        <v>Tungsten  (*)</v>
      </c>
      <c r="C71" s="46"/>
      <c r="D71" s="327" t="s">
        <v>473</v>
      </c>
      <c r="E71" s="328"/>
      <c r="F71" s="47"/>
      <c r="G71" s="335"/>
      <c r="H71" s="336"/>
      <c r="I71" s="336"/>
      <c r="J71" s="337"/>
      <c r="K71" s="36"/>
      <c r="L71" s="114"/>
      <c r="P71" s="2"/>
      <c r="Q71" s="2"/>
      <c r="R71" s="2"/>
      <c r="S71" s="2"/>
      <c r="T71" s="2"/>
      <c r="U71" s="2"/>
      <c r="V71" s="2"/>
      <c r="W71" s="2"/>
      <c r="X71" s="2"/>
      <c r="Y71" s="2"/>
      <c r="Z71" s="2"/>
      <c r="AA71" s="2"/>
      <c r="AB71" s="2"/>
      <c r="AC71" s="2"/>
      <c r="AD71" s="2"/>
      <c r="AE71" s="2"/>
      <c r="AF71" s="2"/>
      <c r="AG71" s="2"/>
      <c r="AH71" s="2"/>
    </row>
    <row r="72" spans="1:34" ht="16.2">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6.2">
      <c r="A73" s="38"/>
      <c r="B73" s="387" t="str">
        <f ca="1">OFFSET(L!$C$1,MATCH("Declaration"&amp;ADDRESS(ROW(),COLUMN(),4),L!$A:$A,0)-1,SL,,)</f>
        <v>Answer the Following Questions at a Company Level</v>
      </c>
      <c r="C73" s="387"/>
      <c r="D73" s="387"/>
      <c r="E73" s="387"/>
      <c r="F73" s="387"/>
      <c r="G73" s="387"/>
      <c r="H73" s="387"/>
      <c r="I73" s="387"/>
      <c r="J73" s="387"/>
      <c r="K73" s="33"/>
      <c r="L73" s="97"/>
      <c r="P73" s="2"/>
      <c r="Q73" s="2"/>
      <c r="R73" s="2"/>
      <c r="S73" s="2"/>
      <c r="T73" s="2"/>
      <c r="U73" s="2"/>
      <c r="V73" s="2"/>
      <c r="W73" s="2"/>
      <c r="X73" s="2"/>
      <c r="Y73" s="2"/>
      <c r="Z73" s="2"/>
      <c r="AA73" s="2"/>
      <c r="AB73" s="2"/>
      <c r="AC73" s="2"/>
      <c r="AD73" s="2"/>
      <c r="AE73" s="2"/>
      <c r="AF73" s="2"/>
      <c r="AG73" s="2"/>
      <c r="AH73" s="2"/>
    </row>
    <row r="74" spans="1:34" ht="16.2">
      <c r="A74" s="48"/>
      <c r="B74" s="49" t="str">
        <f ca="1">OFFSET(L!$C$1,MATCH("Declaration"&amp;ADDRESS(ROW(),COLUMN(),4),L!$A:$A,0)-1,SL,,)</f>
        <v>Question</v>
      </c>
      <c r="C74" s="78"/>
      <c r="D74" s="338" t="str">
        <f ca="1">D25</f>
        <v>Answer</v>
      </c>
      <c r="E74" s="338"/>
      <c r="F74" s="50"/>
      <c r="G74" s="338" t="str">
        <f ca="1">G25</f>
        <v>Comments</v>
      </c>
      <c r="H74" s="338" t="e">
        <f>HLOOKUP(SL,LT,$O74,0)</f>
        <v>#NAME?</v>
      </c>
      <c r="I74" s="33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2.4">
      <c r="A75" s="38"/>
      <c r="B75" s="53" t="str">
        <f ca="1">OFFSET(L!$C$1,MATCH("Declaration"&amp;ADDRESS(ROW(),COLUMN(),4),L!$A:$A,0)-1,SL,,)&amp;$Q$37</f>
        <v>A. Have you established a responsible minerals sourcing policy? (*)</v>
      </c>
      <c r="C75" s="54"/>
      <c r="D75" s="327" t="s">
        <v>473</v>
      </c>
      <c r="E75" s="328"/>
      <c r="F75" s="54"/>
      <c r="G75" s="335" t="s">
        <v>15892</v>
      </c>
      <c r="H75" s="336"/>
      <c r="I75" s="336"/>
      <c r="J75" s="337"/>
      <c r="K75" s="33"/>
      <c r="L75" s="110" t="s">
        <v>1196</v>
      </c>
      <c r="M75" s="109"/>
      <c r="P75" s="2"/>
      <c r="Q75" s="2"/>
      <c r="R75" s="2"/>
      <c r="S75" s="2"/>
      <c r="T75" s="2"/>
      <c r="U75" s="2"/>
      <c r="V75" s="2"/>
      <c r="W75" s="2"/>
      <c r="X75" s="2"/>
      <c r="Y75" s="2"/>
      <c r="Z75" s="2"/>
      <c r="AA75" s="2"/>
      <c r="AB75" s="2"/>
      <c r="AC75" s="2"/>
      <c r="AD75" s="2"/>
      <c r="AE75" s="2"/>
      <c r="AF75" s="2"/>
      <c r="AG75" s="2"/>
      <c r="AH75" s="2"/>
    </row>
    <row r="76" spans="1:34" ht="16.2">
      <c r="A76" s="38"/>
      <c r="B76" s="55"/>
      <c r="C76" s="11"/>
      <c r="D76" s="1"/>
      <c r="E76" s="1"/>
      <c r="F76" s="11"/>
      <c r="G76" s="382"/>
      <c r="H76" s="382"/>
      <c r="I76" s="382"/>
      <c r="J76" s="382"/>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327" t="s">
        <v>473</v>
      </c>
      <c r="E77" s="328"/>
      <c r="F77" s="54"/>
      <c r="G77" s="339" t="s">
        <v>15893</v>
      </c>
      <c r="H77" s="340"/>
      <c r="I77" s="340"/>
      <c r="J77" s="341"/>
      <c r="K77" s="33"/>
      <c r="L77" s="110" t="s">
        <v>1197</v>
      </c>
      <c r="M77" s="109"/>
      <c r="P77" s="2"/>
      <c r="Q77" s="2"/>
      <c r="R77" s="2"/>
      <c r="S77" s="2"/>
      <c r="T77" s="2"/>
      <c r="U77" s="2"/>
      <c r="V77" s="2"/>
      <c r="W77" s="2"/>
      <c r="X77" s="2"/>
      <c r="Y77" s="2"/>
      <c r="Z77" s="2"/>
      <c r="AA77" s="2"/>
      <c r="AB77" s="2"/>
      <c r="AC77" s="2"/>
      <c r="AD77" s="2"/>
      <c r="AE77" s="2"/>
      <c r="AF77" s="2"/>
      <c r="AG77" s="2"/>
      <c r="AH77" s="2"/>
    </row>
    <row r="78" spans="1:34" ht="16.2">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27" t="s">
        <v>473</v>
      </c>
      <c r="E79" s="328"/>
      <c r="F79" s="54"/>
      <c r="G79" s="335"/>
      <c r="H79" s="336"/>
      <c r="I79" s="336"/>
      <c r="J79" s="337"/>
      <c r="K79" s="33"/>
      <c r="L79" s="110" t="s">
        <v>1197</v>
      </c>
      <c r="M79" s="109"/>
      <c r="P79" s="2"/>
      <c r="Q79" s="2"/>
      <c r="R79" s="2"/>
      <c r="S79" s="2"/>
      <c r="T79" s="2"/>
      <c r="U79" s="2"/>
      <c r="V79" s="2"/>
      <c r="W79" s="2"/>
      <c r="X79" s="2"/>
      <c r="Y79" s="2"/>
      <c r="Z79" s="2"/>
      <c r="AA79" s="2"/>
      <c r="AB79" s="2"/>
      <c r="AC79" s="2"/>
      <c r="AD79" s="2"/>
      <c r="AE79" s="2"/>
      <c r="AF79" s="2"/>
      <c r="AG79" s="2"/>
      <c r="AH79" s="2"/>
    </row>
    <row r="80" spans="1:34" ht="16.2">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27" t="s">
        <v>473</v>
      </c>
      <c r="E81" s="328"/>
      <c r="F81" s="54"/>
      <c r="G81" s="335"/>
      <c r="H81" s="336"/>
      <c r="I81" s="336"/>
      <c r="J81" s="337"/>
      <c r="K81" s="33"/>
      <c r="L81" s="110" t="s">
        <v>1256</v>
      </c>
      <c r="M81" s="109"/>
      <c r="P81" s="2"/>
      <c r="Q81" s="2"/>
      <c r="R81" s="2"/>
      <c r="S81" s="2"/>
      <c r="T81" s="2"/>
      <c r="U81" s="2"/>
      <c r="V81" s="2"/>
      <c r="W81" s="2"/>
      <c r="X81" s="2"/>
      <c r="Y81" s="2"/>
      <c r="Z81" s="2"/>
      <c r="AA81" s="2"/>
      <c r="AB81" s="2"/>
      <c r="AC81" s="2"/>
      <c r="AD81" s="2"/>
      <c r="AE81" s="2"/>
      <c r="AF81" s="2"/>
      <c r="AG81" s="2"/>
      <c r="AH81" s="2"/>
    </row>
    <row r="82" spans="1:34" ht="16.2">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27" t="s">
        <v>14427</v>
      </c>
      <c r="E83" s="328"/>
      <c r="F83" s="54"/>
      <c r="G83" s="335"/>
      <c r="H83" s="336"/>
      <c r="I83" s="336"/>
      <c r="J83" s="337"/>
      <c r="K83" s="33"/>
      <c r="L83" s="110" t="s">
        <v>1197</v>
      </c>
      <c r="M83" s="109"/>
      <c r="P83" s="2"/>
      <c r="Q83" s="2"/>
      <c r="R83" s="2"/>
      <c r="S83" s="2"/>
      <c r="T83" s="2"/>
      <c r="U83" s="2"/>
      <c r="V83" s="2"/>
      <c r="W83" s="2"/>
      <c r="X83" s="2"/>
      <c r="Y83" s="2"/>
      <c r="Z83" s="2"/>
      <c r="AA83" s="2"/>
      <c r="AB83" s="2"/>
      <c r="AC83" s="2"/>
      <c r="AD83" s="2"/>
      <c r="AE83" s="2"/>
      <c r="AF83" s="2"/>
      <c r="AG83" s="2"/>
      <c r="AH83" s="2"/>
    </row>
    <row r="84" spans="1:34" ht="16.2">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80" t="s">
        <v>473</v>
      </c>
      <c r="E85" s="381"/>
      <c r="F85" s="54"/>
      <c r="G85" s="335"/>
      <c r="H85" s="336"/>
      <c r="I85" s="336"/>
      <c r="J85" s="337"/>
      <c r="K85" s="33"/>
      <c r="L85" s="110" t="s">
        <v>1197</v>
      </c>
      <c r="M85" s="109"/>
      <c r="P85" s="2"/>
      <c r="Q85" s="2"/>
      <c r="R85" s="2"/>
      <c r="S85" s="2"/>
      <c r="T85" s="2"/>
      <c r="U85" s="2"/>
      <c r="V85" s="2"/>
      <c r="W85" s="2"/>
      <c r="X85" s="2"/>
      <c r="Y85" s="2"/>
      <c r="Z85" s="2"/>
      <c r="AA85" s="2"/>
      <c r="AB85" s="2"/>
      <c r="AC85" s="2"/>
      <c r="AD85" s="2"/>
      <c r="AE85" s="2"/>
      <c r="AF85" s="2"/>
      <c r="AG85" s="2"/>
      <c r="AH85" s="2"/>
    </row>
    <row r="86" spans="1:34" ht="16.2">
      <c r="A86" s="38"/>
      <c r="B86" s="58"/>
      <c r="C86" s="11"/>
      <c r="D86" s="1"/>
      <c r="E86" s="1"/>
      <c r="F86" s="12"/>
      <c r="G86" s="382"/>
      <c r="H86" s="382"/>
      <c r="I86" s="382"/>
      <c r="J86" s="382"/>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327" t="s">
        <v>473</v>
      </c>
      <c r="E87" s="328"/>
      <c r="F87" s="54"/>
      <c r="G87" s="335"/>
      <c r="H87" s="336"/>
      <c r="I87" s="336"/>
      <c r="J87" s="337"/>
      <c r="K87" s="33"/>
      <c r="L87" s="110" t="s">
        <v>1195</v>
      </c>
      <c r="M87" s="109"/>
      <c r="P87" s="2"/>
      <c r="Q87" s="2"/>
      <c r="R87" s="2"/>
      <c r="S87" s="2"/>
      <c r="T87" s="2"/>
      <c r="U87" s="2"/>
      <c r="V87" s="2"/>
      <c r="W87" s="2"/>
      <c r="X87" s="2"/>
      <c r="Y87" s="2"/>
      <c r="Z87" s="2"/>
      <c r="AA87" s="2"/>
      <c r="AB87" s="2"/>
      <c r="AC87" s="2"/>
      <c r="AD87" s="2"/>
      <c r="AE87" s="2"/>
      <c r="AF87" s="2"/>
      <c r="AG87" s="2"/>
      <c r="AH87" s="2"/>
    </row>
    <row r="88" spans="1:34" ht="16.2">
      <c r="A88" s="38"/>
      <c r="B88" s="55"/>
      <c r="C88" s="11"/>
      <c r="D88" s="1"/>
      <c r="E88" s="1"/>
      <c r="F88" s="12"/>
      <c r="G88" s="383"/>
      <c r="H88" s="383"/>
      <c r="I88" s="383"/>
      <c r="J88" s="383"/>
      <c r="K88" s="33"/>
      <c r="L88" s="110"/>
      <c r="M88" s="109"/>
      <c r="P88" s="2"/>
      <c r="Q88" s="2"/>
      <c r="R88" s="2"/>
      <c r="S88" s="2"/>
      <c r="T88" s="2"/>
      <c r="U88" s="2"/>
      <c r="V88" s="2"/>
      <c r="W88" s="2"/>
      <c r="X88" s="2"/>
      <c r="Y88" s="2"/>
      <c r="Z88" s="2"/>
      <c r="AA88" s="2"/>
      <c r="AB88" s="2"/>
      <c r="AC88" s="2"/>
      <c r="AD88" s="2"/>
      <c r="AE88" s="2"/>
      <c r="AF88" s="2"/>
      <c r="AG88" s="2"/>
      <c r="AH88" s="2"/>
    </row>
    <row r="89" spans="1:34" ht="32.4">
      <c r="A89" s="38"/>
      <c r="B89" s="53" t="str">
        <f ca="1">OFFSET(L!$C$1,MATCH("Declaration"&amp;ADDRESS(ROW(),COLUMN(),4),L!$A:$A,0)-1,SL,,)&amp;$Q$37</f>
        <v>H. Is your company required to file an annual conflict minerals disclosure? (*)</v>
      </c>
      <c r="C89" s="54"/>
      <c r="D89" s="327" t="s">
        <v>474</v>
      </c>
      <c r="E89" s="328"/>
      <c r="F89" s="54"/>
      <c r="G89" s="335"/>
      <c r="H89" s="336"/>
      <c r="I89" s="336"/>
      <c r="J89" s="337"/>
      <c r="K89" s="33"/>
      <c r="L89" s="110" t="s">
        <v>1197</v>
      </c>
      <c r="M89" s="109"/>
      <c r="P89" s="2"/>
      <c r="Q89" s="2"/>
      <c r="R89" s="2"/>
      <c r="S89" s="2"/>
      <c r="T89" s="2"/>
      <c r="U89" s="2"/>
      <c r="V89" s="2"/>
      <c r="W89" s="2"/>
      <c r="X89" s="2"/>
      <c r="Y89" s="2"/>
      <c r="Z89" s="2"/>
      <c r="AA89" s="2"/>
      <c r="AB89" s="2"/>
      <c r="AC89" s="2"/>
      <c r="AD89" s="2"/>
      <c r="AE89" s="2"/>
      <c r="AF89" s="2"/>
      <c r="AG89" s="2"/>
      <c r="AH89" s="2"/>
    </row>
    <row r="90" spans="1:34" ht="16.2">
      <c r="A90" s="38"/>
      <c r="B90" s="379" t="str">
        <f>IF(OR($D$8="",$I$3=""),"","Click here to check required fields completion")</f>
        <v/>
      </c>
      <c r="C90" s="379"/>
      <c r="D90" s="379"/>
      <c r="E90" s="379"/>
      <c r="F90" s="379"/>
      <c r="G90" s="379"/>
      <c r="H90" s="379"/>
      <c r="I90" s="379"/>
      <c r="J90" s="379"/>
      <c r="K90" s="33"/>
      <c r="L90" s="97"/>
      <c r="P90" s="2"/>
      <c r="Q90" s="2"/>
      <c r="R90" s="2"/>
      <c r="S90" s="2"/>
      <c r="T90" s="2"/>
      <c r="U90" s="2"/>
      <c r="V90" s="2"/>
      <c r="W90" s="2"/>
      <c r="X90" s="2"/>
      <c r="Y90" s="2"/>
      <c r="Z90" s="2"/>
      <c r="AA90" s="2"/>
      <c r="AB90" s="2"/>
      <c r="AC90" s="2"/>
      <c r="AD90" s="2"/>
      <c r="AE90" s="2"/>
      <c r="AF90" s="2"/>
      <c r="AG90" s="2"/>
      <c r="AH90" s="2"/>
    </row>
    <row r="91" spans="1:34" ht="16.8" thickBot="1">
      <c r="A91" s="377" t="str">
        <f ca="1">OFFSET(L!$C$1,MATCH("General"&amp;"Cpy",L!$A:$A,0)-1,SL,,)</f>
        <v>© 2026 Responsible Minerals Initiative. All rights reserved.</v>
      </c>
      <c r="B91" s="378"/>
      <c r="C91" s="378"/>
      <c r="D91" s="378"/>
      <c r="E91" s="378"/>
      <c r="F91" s="378"/>
      <c r="G91" s="378"/>
      <c r="H91" s="378"/>
      <c r="I91" s="378"/>
      <c r="J91" s="378"/>
      <c r="K91" s="59"/>
      <c r="L91" s="97"/>
      <c r="P91" s="2"/>
      <c r="Q91" s="2"/>
      <c r="R91" s="2"/>
      <c r="S91" s="2"/>
      <c r="T91" s="2"/>
      <c r="U91" s="2"/>
      <c r="V91" s="2"/>
      <c r="W91" s="2"/>
      <c r="X91" s="2"/>
      <c r="Y91" s="2"/>
      <c r="Z91" s="2"/>
      <c r="AA91" s="2"/>
      <c r="AB91" s="2"/>
      <c r="AC91" s="2"/>
      <c r="AD91" s="2"/>
      <c r="AE91" s="2"/>
      <c r="AF91" s="2"/>
      <c r="AG91" s="2"/>
      <c r="AH91" s="2"/>
    </row>
    <row r="92" spans="1:34" ht="16.8"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Yes</v>
      </c>
      <c r="E96" s="264" t="str">
        <f>IF(AND(OR($D$26="Yes",$D$26=""),OR($D$32="Yes",$D$32="")),"100%","")</f>
        <v>100%</v>
      </c>
      <c r="G96" s="264" t="str">
        <f>IF(OR($D$26="Yes",$D$26=""),"Yes","")</f>
        <v>Yes</v>
      </c>
    </row>
    <row r="97" spans="2:7" ht="13.5" hidden="1" customHeight="1">
      <c r="B97" s="53" t="s">
        <v>474</v>
      </c>
      <c r="D97" s="264" t="str">
        <f>IF(AND(OR($D$26="Yes",$D$26=""),OR($D$32="Yes",$D$32="")),"No","")</f>
        <v>No</v>
      </c>
      <c r="E97" s="264" t="str">
        <f>IF(AND(OR($D$26="Yes",$D$26=""),OR($D$32="Yes",$D$32="")),"Greater than 90%","")</f>
        <v>Greater than 90%</v>
      </c>
      <c r="G97" s="264" t="str">
        <f>IF(OR($D$26="Yes",$D$26=""),"No","")</f>
        <v>No</v>
      </c>
    </row>
    <row r="98" spans="2:7" ht="15" hidden="1">
      <c r="B98" s="53" t="s">
        <v>475</v>
      </c>
      <c r="D98" s="264" t="str">
        <f>IF(AND(OR($D$26="Yes",$D$26=""),OR($D$32="Yes",$D$32="")),"Unknown","")</f>
        <v>Unknown</v>
      </c>
      <c r="E98" s="264" t="str">
        <f>IF(AND(OR($D$26="Yes",$D$26=""),OR($D$32="Yes",$D$32="")),"Greater than 75%","")</f>
        <v>Greater than 75%</v>
      </c>
      <c r="G98" s="264" t="str">
        <f>IF(OR($D$27="Yes",$D$27=""),"Yes","")</f>
        <v>Yes</v>
      </c>
    </row>
    <row r="99" spans="2:7" ht="15" hidden="1">
      <c r="B99" s="172">
        <v>1</v>
      </c>
      <c r="D99" s="264" t="str">
        <f>IF(AND(OR($D$27="Yes",$D$27=""),OR($D$33="Yes",$D$33="")),"Yes","")</f>
        <v>Yes</v>
      </c>
      <c r="E99" s="264" t="str">
        <f>IF(AND(OR($D$26="Yes",$D$26=""),OR($D$32="Yes",$D$32="")),"Greater than 50%","")</f>
        <v>Greater than 50%</v>
      </c>
      <c r="G99" s="264" t="str">
        <f>IF(OR($D$27="Yes",$D$27=""),"No","")</f>
        <v>No</v>
      </c>
    </row>
    <row r="100" spans="2:7" ht="15" hidden="1">
      <c r="B100" s="219" t="s">
        <v>2370</v>
      </c>
      <c r="D100" s="264" t="str">
        <f>IF(AND(OR($D$27="Yes",$D$27=""),OR($D$33="Yes",$D$33="")),"No","")</f>
        <v>No</v>
      </c>
      <c r="E100" s="264" t="str">
        <f>IF(AND(OR($D$26="Yes",$D$26=""),OR($D$32="Yes",$D$32="")),"50% or less","")</f>
        <v>50% or less</v>
      </c>
      <c r="G100" s="264" t="str">
        <f>IF(OR($D$28="Yes",$D$28=""),"Yes","")</f>
        <v>Yes</v>
      </c>
    </row>
    <row r="101" spans="2:7" ht="15" hidden="1">
      <c r="B101" s="219" t="s">
        <v>2371</v>
      </c>
      <c r="D101" s="264" t="str">
        <f>IF(AND(OR($D$27="Yes",$D$27=""),OR($D$33="Yes",$D$33="")),"Unknown","")</f>
        <v>Unknown</v>
      </c>
      <c r="E101" s="264" t="str">
        <f>IF(AND(OR($D$26="Yes",$D$26=""),OR($D$32="Yes",$D$32="")),"None","")</f>
        <v>None</v>
      </c>
      <c r="G101" s="264" t="str">
        <f>IF(OR($D$28="Yes",$D$28=""),"No","")</f>
        <v>No</v>
      </c>
    </row>
    <row r="102" spans="2:7" ht="15" hidden="1">
      <c r="B102" s="219" t="s">
        <v>2372</v>
      </c>
      <c r="D102" s="264" t="str">
        <f>IF(AND(OR($D$28="Yes",$D$28=""),OR($D$34="Yes",$D$34="")),"Yes","")</f>
        <v>Yes</v>
      </c>
      <c r="E102" s="264" t="str">
        <f>IF(AND(OR($D$27="Yes",$D$27=""),OR($D$33="Yes",$D$33="")),"100%","")</f>
        <v>100%</v>
      </c>
      <c r="G102" s="264" t="str">
        <f>IF(OR($D$29="Yes",$D$29=""),"Yes","")</f>
        <v>Yes</v>
      </c>
    </row>
    <row r="103" spans="2:7" ht="15" hidden="1">
      <c r="B103" s="219" t="s">
        <v>2373</v>
      </c>
      <c r="D103" s="264" t="str">
        <f>IF(AND(OR($D$28="Yes",$D$28=""),OR($D$34="Yes",$D$34="")),"No","")</f>
        <v>No</v>
      </c>
      <c r="E103" s="264" t="str">
        <f>IF(AND(OR($D$27="Yes",$D$27=""),OR($D$33="Yes",$D$33="")),"Greater than 90%","")</f>
        <v>Greater than 90%</v>
      </c>
      <c r="G103" s="264" t="str">
        <f>IF(OR($D$29="Yes",$D$29=""),"No","")</f>
        <v>No</v>
      </c>
    </row>
    <row r="104" spans="2:7" ht="15" hidden="1">
      <c r="B104" s="219" t="s">
        <v>476</v>
      </c>
      <c r="D104" s="264" t="str">
        <f>IF(AND(OR($D$28="Yes",$D$28=""),OR($D$34="Yes",$D$34="")),"Unknown","")</f>
        <v>Unknown</v>
      </c>
      <c r="E104" s="264" t="str">
        <f>IF(AND(OR($D$27="Yes",$D$27=""),OR($D$33="Yes",$D$33="")),"Greater than 75%","")</f>
        <v>Greater than 75%</v>
      </c>
    </row>
    <row r="105" spans="2:7" ht="15" hidden="1">
      <c r="B105" s="219" t="s">
        <v>14427</v>
      </c>
      <c r="D105" s="264" t="str">
        <f>IF(AND(OR($D$29="Yes",$D$29=""),OR($D$35="Yes",$D$35="")),"Yes","")</f>
        <v>Yes</v>
      </c>
      <c r="E105" s="264" t="str">
        <f>IF(AND(OR($D$27="Yes",$D$27=""),OR($D$33="Yes",$D$33="")),"Greater than 50%","")</f>
        <v>Greater than 50%</v>
      </c>
    </row>
    <row r="106" spans="2:7" ht="15" hidden="1">
      <c r="B106" s="219" t="s">
        <v>11949</v>
      </c>
      <c r="D106" s="264" t="str">
        <f>IF(AND(OR($D$29="Yes",$D$29=""),OR($D$35="Yes",$D$35="")),"No","")</f>
        <v>No</v>
      </c>
      <c r="E106" s="264" t="str">
        <f>IF(AND(OR($D$27="Yes",$D$27=""),OR($D$33="Yes",$D$33="")),"50% or less","")</f>
        <v>50% or less</v>
      </c>
    </row>
    <row r="107" spans="2:7" ht="15" hidden="1">
      <c r="B107" s="219" t="s">
        <v>474</v>
      </c>
      <c r="D107" s="264" t="str">
        <f>IF(AND(OR($D$29="Yes",$D$29=""),OR($D$35="Yes",$D$35="")),"Unknown","")</f>
        <v>Unknown</v>
      </c>
      <c r="E107" s="264" t="str">
        <f>IF(AND(OR($D$27="Yes",$D$27=""),OR($D$33="Yes",$D$33="")),"None","")</f>
        <v>None</v>
      </c>
    </row>
    <row r="108" spans="2:7" ht="15" hidden="1">
      <c r="B108" s="219" t="s">
        <v>13454</v>
      </c>
      <c r="E108" s="264" t="str">
        <f>IF(AND(OR($D$28="Yes",$D$28=""),OR($D$34="Yes",$D$34="")),"100%","")</f>
        <v>100%</v>
      </c>
    </row>
    <row r="109" spans="2:7" ht="15" hidden="1">
      <c r="B109" s="219" t="s">
        <v>13456</v>
      </c>
      <c r="E109" s="264" t="str">
        <f>IF(AND(OR($D$28="Yes",$D$28=""),OR($D$34="Yes",$D$34="")),"Greater than 90%","")</f>
        <v>Greater than 90%</v>
      </c>
    </row>
    <row r="110" spans="2:7" ht="15" hidden="1">
      <c r="B110" s="219" t="s">
        <v>13457</v>
      </c>
      <c r="E110" s="264" t="str">
        <f>IF(AND(OR($D$28="Yes",$D$28=""),OR($D$34="Yes",$D$34="")),"Greater than 75%","")</f>
        <v>Greater than 75%</v>
      </c>
    </row>
    <row r="111" spans="2:7" ht="1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5AD9BED3-C025-41D6-91BD-8E3B2F169F39}"/>
    <hyperlink ref="D20" r:id="rId4" xr:uid="{A21281BB-FE58-4C75-A81D-16D54BA3A156}"/>
    <hyperlink ref="G77" r:id="rId5" xr:uid="{8FF02EE8-C621-4435-9127-6536440CA532}"/>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topLeftCell="A205" zoomScaleNormal="100" zoomScalePageLayoutView="55" workbookViewId="0">
      <selection activeCell="A5" sqref="A5:A207"/>
    </sheetView>
  </sheetViews>
  <sheetFormatPr defaultColWidth="8.81640625" defaultRowHeight="12.6"/>
  <cols>
    <col min="1" max="1" width="13.6328125" style="210" customWidth="1"/>
    <col min="2" max="2" width="13.36328125" style="212" customWidth="1"/>
    <col min="3" max="3" width="40.6328125" style="212" customWidth="1"/>
    <col min="4" max="4" width="30.6328125" style="212" customWidth="1"/>
    <col min="5" max="5" width="20.81640625" style="212" customWidth="1"/>
    <col min="6" max="7" width="13.81640625" style="212" customWidth="1"/>
    <col min="8" max="8" width="25.1796875" style="212" customWidth="1"/>
    <col min="9" max="9" width="24.1796875" style="212" customWidth="1"/>
    <col min="10" max="10" width="18.36328125" style="212" customWidth="1"/>
    <col min="11" max="11" width="27.36328125" style="212" customWidth="1"/>
    <col min="12" max="12" width="20.6328125" style="212" customWidth="1"/>
    <col min="13" max="13" width="35.1796875" style="212" customWidth="1"/>
    <col min="14" max="14" width="42.1796875" style="212" customWidth="1"/>
    <col min="15" max="15" width="32.1796875" style="212" customWidth="1"/>
    <col min="16" max="16" width="22.81640625" style="212" customWidth="1"/>
    <col min="17" max="17" width="43.6328125" style="212" customWidth="1"/>
    <col min="18" max="18" width="35.81640625" style="212" hidden="1" customWidth="1"/>
    <col min="19" max="20" width="17.81640625" style="212" hidden="1" customWidth="1"/>
    <col min="21" max="21" width="8.81640625" style="212" hidden="1" customWidth="1"/>
    <col min="22" max="22" width="6.1796875" style="212" hidden="1" customWidth="1"/>
    <col min="23" max="23" width="8.6328125" style="212" hidden="1" customWidth="1"/>
    <col min="24" max="24" width="8.81640625" style="212" hidden="1" customWidth="1"/>
    <col min="25" max="27" width="4.36328125" style="212" hidden="1" customWidth="1"/>
    <col min="28" max="28" width="7.81640625" style="212" hidden="1" customWidth="1"/>
    <col min="29" max="33" width="4.36328125" style="212" hidden="1" customWidth="1"/>
    <col min="34" max="34" width="14.6328125" style="212" hidden="1" customWidth="1"/>
    <col min="35" max="39" width="8.81640625" style="212" customWidth="1"/>
    <col min="40" max="16384" width="8.81640625" style="212"/>
  </cols>
  <sheetData>
    <row r="1" spans="1:34" s="204" customFormat="1" ht="16.0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8.2">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60">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19.95" customHeight="1">
      <c r="A5" s="245" t="s">
        <v>726</v>
      </c>
      <c r="B5" s="166" t="s">
        <v>1089</v>
      </c>
      <c r="C5" s="170" t="s">
        <v>11981</v>
      </c>
      <c r="D5" s="213"/>
      <c r="E5" s="166" t="s">
        <v>15894</v>
      </c>
      <c r="F5" s="166" t="s">
        <v>726</v>
      </c>
      <c r="G5" s="166" t="s">
        <v>12764</v>
      </c>
      <c r="H5" s="167"/>
      <c r="I5" s="168" t="s">
        <v>1647</v>
      </c>
      <c r="J5" s="168" t="s">
        <v>1648</v>
      </c>
      <c r="K5" s="207"/>
      <c r="L5" s="207"/>
      <c r="M5" s="207"/>
      <c r="N5" s="207"/>
      <c r="O5" s="207" t="s">
        <v>15895</v>
      </c>
      <c r="P5" s="169"/>
      <c r="Q5" s="208"/>
      <c r="R5" s="166" t="s">
        <v>11981</v>
      </c>
      <c r="S5" s="165" t="str">
        <f ca="1">IF(B5="","",IF(ISERROR(MATCH($E5,CL,0)),"Unknown",INDIRECT("'C'!$A$"&amp;MATCH($E5,CL,0)+1)))</f>
        <v>BR</v>
      </c>
      <c r="T5" s="165" t="str">
        <f ca="1">IF(B5="","",IF(ISERROR(MATCH($J5,[1]SorP!$B$1:$B$6226,0)),"",INDIRECT("'SorP'!$A$"&amp;MATCH($S5&amp;$J5,[1]SorP!C:C,0))))</f>
        <v>BR-AM</v>
      </c>
      <c r="U5" s="185"/>
      <c r="V5" s="209">
        <f>IF(C5="",NA(),IF(OR(C5="Smelter not listed",C5="Smelter not yet identified"),MATCH($B5&amp;$D5,'[1]Smelter Look-up'!$J:$J,0),MATCH($B5&amp;$C5,'[1]Smelter Look-up'!$J:$J,0)))</f>
        <v>363</v>
      </c>
      <c r="X5" s="210">
        <f>IF(AND(C5="Smelter not listed",OR(LEN(D5)=0,LEN(E5)=0)),1,0)</f>
        <v>0</v>
      </c>
      <c r="AB5" s="211" t="str">
        <f>B5&amp;C5</f>
        <v>TantalumMineracao Taboca S.A.</v>
      </c>
    </row>
    <row r="6" spans="1:34" s="210" customFormat="1" ht="19.95" customHeight="1">
      <c r="A6" s="245" t="s">
        <v>724</v>
      </c>
      <c r="B6" s="166" t="s">
        <v>1089</v>
      </c>
      <c r="C6" s="170" t="s">
        <v>14866</v>
      </c>
      <c r="D6" s="213"/>
      <c r="E6" s="166" t="s">
        <v>15894</v>
      </c>
      <c r="F6" s="166" t="s">
        <v>724</v>
      </c>
      <c r="G6" s="166" t="s">
        <v>12764</v>
      </c>
      <c r="H6" s="167"/>
      <c r="I6" s="168" t="s">
        <v>1644</v>
      </c>
      <c r="J6" s="168" t="s">
        <v>1503</v>
      </c>
      <c r="K6" s="207"/>
      <c r="L6" s="207"/>
      <c r="M6" s="207"/>
      <c r="N6" s="207"/>
      <c r="O6" s="207" t="s">
        <v>15896</v>
      </c>
      <c r="P6" s="169"/>
      <c r="Q6" s="208"/>
      <c r="R6" s="166" t="s">
        <v>14866</v>
      </c>
      <c r="S6" s="165" t="str">
        <f t="shared" ref="S6:S37" ca="1" si="0">IF(B6="","",IF(ISERROR(MATCH($E6,CL,0)),"Unknown",INDIRECT("'C'!$A$"&amp;MATCH($E6,CL,0)+1)))</f>
        <v>BR</v>
      </c>
      <c r="T6" s="165" t="str">
        <f ca="1">IF(B6="","",IF(ISERROR(MATCH($J6,[1]SorP!$B$1:$B$6226,0)),"",INDIRECT("'SorP'!$A$"&amp;MATCH($S6&amp;$J6,[1]SorP!C:C,0))))</f>
        <v>BR-MG</v>
      </c>
      <c r="U6" s="185"/>
      <c r="V6" s="209">
        <f>IF(C6="",NA(),IF(OR(C6="Smelter not listed",C6="Smelter not yet identified"),MATCH($B6&amp;$D6,'[1]Smelter Look-up'!$J:$J,0),MATCH($B6&amp;$C6,'[1]Smelter Look-up'!$J:$J,0)))</f>
        <v>333</v>
      </c>
      <c r="X6" s="210">
        <f t="shared" ref="X6:X68" si="1">IF(AND(C6="Smelter not listed",OR(LEN(D6)=0,LEN(E6)=0)),1,0)</f>
        <v>0</v>
      </c>
      <c r="AB6" s="211" t="str">
        <f t="shared" ref="AB6:AB68" si="2">B6&amp;C6</f>
        <v>TantalumAMG Brasil</v>
      </c>
    </row>
    <row r="7" spans="1:34" s="210" customFormat="1" ht="19.95" customHeight="1">
      <c r="A7" s="245" t="s">
        <v>1677</v>
      </c>
      <c r="B7" s="166" t="s">
        <v>1089</v>
      </c>
      <c r="C7" s="170" t="s">
        <v>11985</v>
      </c>
      <c r="D7" s="213"/>
      <c r="E7" s="166" t="s">
        <v>15894</v>
      </c>
      <c r="F7" s="166" t="s">
        <v>1677</v>
      </c>
      <c r="G7" s="166" t="s">
        <v>12764</v>
      </c>
      <c r="H7" s="167"/>
      <c r="I7" s="168" t="s">
        <v>1644</v>
      </c>
      <c r="J7" s="168" t="s">
        <v>1678</v>
      </c>
      <c r="K7" s="207"/>
      <c r="L7" s="207"/>
      <c r="M7" s="207"/>
      <c r="N7" s="207"/>
      <c r="O7" s="207" t="s">
        <v>15897</v>
      </c>
      <c r="P7" s="169"/>
      <c r="Q7" s="208"/>
      <c r="R7" s="166" t="s">
        <v>11985</v>
      </c>
      <c r="S7" s="165" t="str">
        <f t="shared" ca="1" si="0"/>
        <v>BR</v>
      </c>
      <c r="T7" s="165" t="str">
        <f ca="1">IF(B7="","",IF(ISERROR(MATCH($J7,[1]SorP!$B$1:$B$6226,0)),"",INDIRECT("'SorP'!$A$"&amp;MATCH($S7&amp;$J7,[1]SorP!C:C,0))))</f>
        <v>BR-MG</v>
      </c>
      <c r="U7" s="185"/>
      <c r="V7" s="209">
        <f>IF(C7="",NA(),IF(OR(C7="Smelter not listed",C7="Smelter not yet identified"),MATCH($B7&amp;$D7,'[1]Smelter Look-up'!$J:$J,0),MATCH($B7&amp;$C7,'[1]Smelter Look-up'!$J:$J,0)))</f>
        <v>374</v>
      </c>
      <c r="X7" s="210">
        <f t="shared" si="1"/>
        <v>0</v>
      </c>
      <c r="AB7" s="211" t="str">
        <f t="shared" si="2"/>
        <v>TantalumResind Industria e Comercio Ltda.</v>
      </c>
    </row>
    <row r="8" spans="1:34" s="210" customFormat="1" ht="19.95" customHeight="1">
      <c r="A8" s="245" t="s">
        <v>2169</v>
      </c>
      <c r="B8" s="166" t="s">
        <v>1089</v>
      </c>
      <c r="C8" s="170" t="s">
        <v>2168</v>
      </c>
      <c r="D8" s="213"/>
      <c r="E8" s="166" t="s">
        <v>15898</v>
      </c>
      <c r="F8" s="166" t="s">
        <v>2169</v>
      </c>
      <c r="G8" s="166" t="s">
        <v>12764</v>
      </c>
      <c r="H8" s="167"/>
      <c r="I8" s="168" t="s">
        <v>1662</v>
      </c>
      <c r="J8" s="168" t="s">
        <v>13117</v>
      </c>
      <c r="K8" s="207"/>
      <c r="L8" s="207"/>
      <c r="M8" s="207"/>
      <c r="N8" s="207"/>
      <c r="O8" s="207" t="s">
        <v>15899</v>
      </c>
      <c r="P8" s="169"/>
      <c r="Q8" s="208"/>
      <c r="R8" s="166" t="s">
        <v>2168</v>
      </c>
      <c r="S8" s="165" t="str">
        <f t="shared" ca="1" si="0"/>
        <v>CN</v>
      </c>
      <c r="T8" s="165" t="str">
        <f ca="1">IF(B8="","",IF(ISERROR(MATCH($J8,[1]SorP!$B$1:$B$6226,0)),"",INDIRECT("'SorP'!$A$"&amp;MATCH($S8&amp;$J8,[1]SorP!C:C,0))))</f>
        <v>CN-LN</v>
      </c>
      <c r="U8" s="185"/>
      <c r="V8" s="209">
        <f>IF(C8="",NA(),IF(OR(C8="Smelter not listed",C8="Smelter not yet identified"),MATCH($B8&amp;$D8,'[1]Smelter Look-up'!$J:$J,0),MATCH($B8&amp;$C8,'[1]Smelter Look-up'!$J:$J,0)))</f>
        <v>352</v>
      </c>
      <c r="X8" s="210">
        <f t="shared" si="1"/>
        <v>0</v>
      </c>
      <c r="AB8" s="211" t="str">
        <f t="shared" si="2"/>
        <v>TantalumJiangxi Tuohong New Raw Material</v>
      </c>
    </row>
    <row r="9" spans="1:34" s="210" customFormat="1" ht="19.95" customHeight="1">
      <c r="A9" s="245" t="s">
        <v>719</v>
      </c>
      <c r="B9" s="166" t="s">
        <v>1089</v>
      </c>
      <c r="C9" s="170" t="s">
        <v>43</v>
      </c>
      <c r="D9" s="213"/>
      <c r="E9" s="166" t="s">
        <v>15898</v>
      </c>
      <c r="F9" s="166" t="s">
        <v>719</v>
      </c>
      <c r="G9" s="166" t="s">
        <v>12764</v>
      </c>
      <c r="H9" s="167"/>
      <c r="I9" s="168" t="s">
        <v>1640</v>
      </c>
      <c r="J9" s="168" t="s">
        <v>13122</v>
      </c>
      <c r="K9" s="207"/>
      <c r="L9" s="207"/>
      <c r="M9" s="207"/>
      <c r="N9" s="207"/>
      <c r="O9" s="207" t="s">
        <v>15900</v>
      </c>
      <c r="P9" s="169"/>
      <c r="Q9" s="208"/>
      <c r="R9" s="166" t="s">
        <v>43</v>
      </c>
      <c r="S9" s="165" t="str">
        <f t="shared" ca="1" si="0"/>
        <v>CN</v>
      </c>
      <c r="T9" s="165" t="str">
        <f ca="1">IF(B9="","",IF(ISERROR(MATCH($J9,[1]SorP!$B$1:$B$6226,0)),"",INDIRECT("'SorP'!$A$"&amp;MATCH($S9&amp;$J9,[1]SorP!C:C,0))))</f>
        <v>CN-GS</v>
      </c>
      <c r="U9" s="185"/>
      <c r="V9" s="209">
        <f>IF(C9="",NA(),IF(OR(C9="Smelter not listed",C9="Smelter not yet identified"),MATCH($B9&amp;$D9,'[1]Smelter Look-up'!$J:$J,0),MATCH($B9&amp;$C9,'[1]Smelter Look-up'!$J:$J,0)))</f>
        <v>337</v>
      </c>
      <c r="X9" s="210">
        <f t="shared" si="1"/>
        <v>0</v>
      </c>
      <c r="AB9" s="211" t="str">
        <f t="shared" si="2"/>
        <v>TantalumF&amp;X Electro-Materials Ltd.</v>
      </c>
    </row>
    <row r="10" spans="1:34" s="210" customFormat="1" ht="19.95" customHeight="1">
      <c r="A10" s="245" t="s">
        <v>15173</v>
      </c>
      <c r="B10" s="166" t="s">
        <v>1089</v>
      </c>
      <c r="C10" s="170" t="s">
        <v>15172</v>
      </c>
      <c r="D10" s="213"/>
      <c r="E10" s="166" t="s">
        <v>15898</v>
      </c>
      <c r="F10" s="166" t="s">
        <v>15173</v>
      </c>
      <c r="G10" s="166" t="s">
        <v>12764</v>
      </c>
      <c r="H10" s="167"/>
      <c r="I10" s="168" t="s">
        <v>1642</v>
      </c>
      <c r="J10" s="168" t="s">
        <v>13122</v>
      </c>
      <c r="K10" s="207"/>
      <c r="L10" s="207"/>
      <c r="M10" s="207"/>
      <c r="N10" s="207"/>
      <c r="O10" s="207" t="s">
        <v>15901</v>
      </c>
      <c r="P10" s="169"/>
      <c r="Q10" s="208"/>
      <c r="R10" s="166" t="s">
        <v>15172</v>
      </c>
      <c r="S10" s="165" t="str">
        <f t="shared" ca="1" si="0"/>
        <v>CN</v>
      </c>
      <c r="T10" s="165" t="str">
        <f ca="1">IF(B10="","",IF(ISERROR(MATCH($J10,[1]SorP!$B$1:$B$6226,0)),"",INDIRECT("'SorP'!$A$"&amp;MATCH($S10&amp;$J10,[1]SorP!C:C,0))))</f>
        <v>CN-GS</v>
      </c>
      <c r="U10" s="185"/>
      <c r="V10" s="209">
        <f>IF(C10="",NA(),IF(OR(C10="Smelter not listed",C10="Smelter not yet identified"),MATCH($B10&amp;$D10,'[1]Smelter Look-up'!$J:$J,0),MATCH($B10&amp;$C10,'[1]Smelter Look-up'!$J:$J,0)))</f>
        <v>341</v>
      </c>
      <c r="X10" s="210">
        <f t="shared" si="1"/>
        <v>0</v>
      </c>
      <c r="AB10" s="211" t="str">
        <f t="shared" si="2"/>
        <v>TantalumGuangdong Rising Rare Metals-EO Materials Ltd.</v>
      </c>
    </row>
    <row r="11" spans="1:34" s="210" customFormat="1" ht="19.95" customHeight="1">
      <c r="A11" s="245" t="s">
        <v>1350</v>
      </c>
      <c r="B11" s="166" t="s">
        <v>1089</v>
      </c>
      <c r="C11" s="170" t="s">
        <v>2075</v>
      </c>
      <c r="D11" s="213"/>
      <c r="E11" s="166" t="s">
        <v>15898</v>
      </c>
      <c r="F11" s="166" t="s">
        <v>1350</v>
      </c>
      <c r="G11" s="166" t="s">
        <v>12764</v>
      </c>
      <c r="H11" s="167"/>
      <c r="I11" s="168" t="s">
        <v>1655</v>
      </c>
      <c r="J11" s="168" t="s">
        <v>13121</v>
      </c>
      <c r="K11" s="207"/>
      <c r="L11" s="207"/>
      <c r="M11" s="207"/>
      <c r="N11" s="207"/>
      <c r="O11" s="207" t="s">
        <v>15902</v>
      </c>
      <c r="P11" s="169"/>
      <c r="Q11" s="208"/>
      <c r="R11" s="166" t="s">
        <v>2075</v>
      </c>
      <c r="S11" s="165" t="str">
        <f t="shared" ca="1" si="0"/>
        <v>CN</v>
      </c>
      <c r="T11" s="165" t="str">
        <f ca="1">IF(B11="","",IF(ISERROR(MATCH($J11,[1]SorP!$B$1:$B$6226,0)),"",INDIRECT("'SorP'!$A$"&amp;MATCH($S11&amp;$J11,[1]SorP!C:C,0))))</f>
        <v>CN-JL</v>
      </c>
      <c r="U11" s="185"/>
      <c r="V11" s="209">
        <f>IF(C11="",NA(),IF(OR(C11="Smelter not listed",C11="Smelter not yet identified"),MATCH($B11&amp;$D11,'[1]Smelter Look-up'!$J:$J,0),MATCH($B11&amp;$C11,'[1]Smelter Look-up'!$J:$J,0)))</f>
        <v>338</v>
      </c>
      <c r="X11" s="210">
        <f t="shared" si="1"/>
        <v>0</v>
      </c>
      <c r="AB11" s="211" t="str">
        <f t="shared" si="2"/>
        <v>TantalumFIR Metals &amp; Resource Ltd.</v>
      </c>
    </row>
    <row r="12" spans="1:34" s="210" customFormat="1" ht="19.95" customHeight="1">
      <c r="A12" s="245" t="s">
        <v>381</v>
      </c>
      <c r="B12" s="166" t="s">
        <v>1089</v>
      </c>
      <c r="C12" s="170" t="s">
        <v>1</v>
      </c>
      <c r="D12" s="213"/>
      <c r="E12" s="166" t="s">
        <v>15898</v>
      </c>
      <c r="F12" s="166" t="s">
        <v>381</v>
      </c>
      <c r="G12" s="166" t="s">
        <v>12764</v>
      </c>
      <c r="H12" s="167"/>
      <c r="I12" s="168" t="s">
        <v>1663</v>
      </c>
      <c r="J12" s="168" t="s">
        <v>13121</v>
      </c>
      <c r="K12" s="207"/>
      <c r="L12" s="207"/>
      <c r="M12" s="207"/>
      <c r="N12" s="207"/>
      <c r="O12" s="207" t="s">
        <v>15903</v>
      </c>
      <c r="P12" s="169"/>
      <c r="Q12" s="208"/>
      <c r="R12" s="166" t="s">
        <v>1</v>
      </c>
      <c r="S12" s="165" t="str">
        <f t="shared" ca="1" si="0"/>
        <v>CN</v>
      </c>
      <c r="T12" s="165" t="str">
        <f ca="1">IF(B12="","",IF(ISERROR(MATCH($J12,[1]SorP!$B$1:$B$6226,0)),"",INDIRECT("'SorP'!$A$"&amp;MATCH($S12&amp;$J12,[1]SorP!C:C,0))))</f>
        <v>CN-JL</v>
      </c>
      <c r="U12" s="185"/>
      <c r="V12" s="209">
        <f>IF(C12="",NA(),IF(OR(C12="Smelter not listed",C12="Smelter not yet identified"),MATCH($B12&amp;$D12,'[1]Smelter Look-up'!$J:$J,0),MATCH($B12&amp;$C12,'[1]Smelter Look-up'!$J:$J,0)))</f>
        <v>348</v>
      </c>
      <c r="X12" s="210">
        <f t="shared" si="1"/>
        <v>0</v>
      </c>
      <c r="AB12" s="211" t="str">
        <f t="shared" si="2"/>
        <v>TantalumHengyang King Xing Lifeng New Materials Co., Ltd.</v>
      </c>
    </row>
    <row r="13" spans="1:34" s="210" customFormat="1" ht="19.95" customHeight="1">
      <c r="A13" s="245" t="s">
        <v>721</v>
      </c>
      <c r="B13" s="166" t="s">
        <v>1089</v>
      </c>
      <c r="C13" s="170" t="s">
        <v>14518</v>
      </c>
      <c r="D13" s="213"/>
      <c r="E13" s="166" t="s">
        <v>15898</v>
      </c>
      <c r="F13" s="166" t="s">
        <v>721</v>
      </c>
      <c r="G13" s="166" t="s">
        <v>12764</v>
      </c>
      <c r="H13" s="167"/>
      <c r="I13" s="168" t="s">
        <v>1642</v>
      </c>
      <c r="J13" s="168" t="s">
        <v>13122</v>
      </c>
      <c r="K13" s="207"/>
      <c r="L13" s="207"/>
      <c r="M13" s="207"/>
      <c r="N13" s="207"/>
      <c r="O13" s="207" t="s">
        <v>15904</v>
      </c>
      <c r="P13" s="169"/>
      <c r="Q13" s="208"/>
      <c r="R13" s="166" t="s">
        <v>14518</v>
      </c>
      <c r="S13" s="165" t="str">
        <f t="shared" ca="1" si="0"/>
        <v>CN</v>
      </c>
      <c r="T13" s="165" t="str">
        <f ca="1">IF(B13="","",IF(ISERROR(MATCH($J13,[1]SorP!$B$1:$B$6226,0)),"",INDIRECT("'SorP'!$A$"&amp;MATCH($S13&amp;$J13,[1]SorP!C:C,0))))</f>
        <v>CN-GS</v>
      </c>
      <c r="U13" s="185"/>
      <c r="V13" s="209">
        <f>IF(C13="",NA(),IF(OR(C13="Smelter not listed",C13="Smelter not yet identified"),MATCH($B13&amp;$D13,'[1]Smelter Look-up'!$J:$J,0),MATCH($B13&amp;$C13,'[1]Smelter Look-up'!$J:$J,0)))</f>
        <v>391</v>
      </c>
      <c r="X13" s="210">
        <f t="shared" si="1"/>
        <v>0</v>
      </c>
      <c r="AB13" s="211" t="str">
        <f t="shared" si="2"/>
        <v>TantalumXIMEI RESOURCES (GUANGDONG) LIMITED</v>
      </c>
    </row>
    <row r="14" spans="1:34" s="210" customFormat="1" ht="19.95" customHeight="1">
      <c r="A14" s="245" t="s">
        <v>722</v>
      </c>
      <c r="B14" s="166" t="s">
        <v>1089</v>
      </c>
      <c r="C14" s="170" t="s">
        <v>2</v>
      </c>
      <c r="D14" s="213"/>
      <c r="E14" s="166" t="s">
        <v>15898</v>
      </c>
      <c r="F14" s="166" t="s">
        <v>722</v>
      </c>
      <c r="G14" s="166" t="s">
        <v>12764</v>
      </c>
      <c r="H14" s="167"/>
      <c r="I14" s="168" t="s">
        <v>1643</v>
      </c>
      <c r="J14" s="168" t="s">
        <v>13117</v>
      </c>
      <c r="K14" s="207"/>
      <c r="L14" s="207"/>
      <c r="M14" s="207"/>
      <c r="N14" s="207"/>
      <c r="O14" s="207" t="s">
        <v>15905</v>
      </c>
      <c r="P14" s="169"/>
      <c r="Q14" s="208"/>
      <c r="R14" s="166" t="s">
        <v>2</v>
      </c>
      <c r="S14" s="165" t="str">
        <f t="shared" ca="1" si="0"/>
        <v>CN</v>
      </c>
      <c r="T14" s="165" t="str">
        <f ca="1">IF(B14="","",IF(ISERROR(MATCH($J14,[1]SorP!$B$1:$B$6226,0)),"",INDIRECT("'SorP'!$A$"&amp;MATCH($S14&amp;$J14,[1]SorP!C:C,0))))</f>
        <v>CN-LN</v>
      </c>
      <c r="U14" s="185"/>
      <c r="V14" s="209">
        <f>IF(C14="",NA(),IF(OR(C14="Smelter not listed",C14="Smelter not yet identified"),MATCH($B14&amp;$D14,'[1]Smelter Look-up'!$J:$J,0),MATCH($B14&amp;$C14,'[1]Smelter Look-up'!$J:$J,0)))</f>
        <v>353</v>
      </c>
      <c r="X14" s="210">
        <f t="shared" si="1"/>
        <v>0</v>
      </c>
      <c r="AB14" s="211" t="str">
        <f t="shared" si="2"/>
        <v>TantalumJiuJiang JinXin Nonferrous Metals Co., Ltd.</v>
      </c>
    </row>
    <row r="15" spans="1:34" s="210" customFormat="1" ht="19.95" customHeight="1">
      <c r="A15" s="245" t="s">
        <v>723</v>
      </c>
      <c r="B15" s="166" t="s">
        <v>1089</v>
      </c>
      <c r="C15" s="170" t="s">
        <v>44</v>
      </c>
      <c r="D15" s="213"/>
      <c r="E15" s="166" t="s">
        <v>15898</v>
      </c>
      <c r="F15" s="166" t="s">
        <v>723</v>
      </c>
      <c r="G15" s="166" t="s">
        <v>12764</v>
      </c>
      <c r="H15" s="167"/>
      <c r="I15" s="168" t="s">
        <v>1643</v>
      </c>
      <c r="J15" s="168" t="s">
        <v>13117</v>
      </c>
      <c r="K15" s="207"/>
      <c r="L15" s="207"/>
      <c r="M15" s="207"/>
      <c r="N15" s="207"/>
      <c r="O15" s="207" t="s">
        <v>15906</v>
      </c>
      <c r="P15" s="169"/>
      <c r="Q15" s="208"/>
      <c r="R15" s="166" t="s">
        <v>44</v>
      </c>
      <c r="S15" s="165" t="str">
        <f t="shared" ca="1" si="0"/>
        <v>CN</v>
      </c>
      <c r="T15" s="165" t="str">
        <f ca="1">IF(B15="","",IF(ISERROR(MATCH($J15,[1]SorP!$B$1:$B$6226,0)),"",INDIRECT("'SorP'!$A$"&amp;MATCH($S15&amp;$J15,[1]SorP!C:C,0))))</f>
        <v>CN-LN</v>
      </c>
      <c r="U15" s="185"/>
      <c r="V15" s="209">
        <f>IF(C15="",NA(),IF(OR(C15="Smelter not listed",C15="Smelter not yet identified"),MATCH($B15&amp;$D15,'[1]Smelter Look-up'!$J:$J,0),MATCH($B15&amp;$C15,'[1]Smelter Look-up'!$J:$J,0)))</f>
        <v>355</v>
      </c>
      <c r="X15" s="210">
        <f t="shared" si="1"/>
        <v>0</v>
      </c>
      <c r="AB15" s="211" t="str">
        <f t="shared" si="2"/>
        <v>TantalumJiujiang Tanbre Co., Ltd.</v>
      </c>
    </row>
    <row r="16" spans="1:34" s="210" customFormat="1" ht="19.95" customHeight="1">
      <c r="A16" s="245" t="s">
        <v>730</v>
      </c>
      <c r="B16" s="166" t="s">
        <v>1089</v>
      </c>
      <c r="C16" s="170" t="s">
        <v>12783</v>
      </c>
      <c r="D16" s="213"/>
      <c r="E16" s="166" t="s">
        <v>15898</v>
      </c>
      <c r="F16" s="166" t="s">
        <v>730</v>
      </c>
      <c r="G16" s="166" t="s">
        <v>12764</v>
      </c>
      <c r="H16" s="167"/>
      <c r="I16" s="168" t="s">
        <v>1655</v>
      </c>
      <c r="J16" s="168" t="s">
        <v>13121</v>
      </c>
      <c r="K16" s="207"/>
      <c r="L16" s="207"/>
      <c r="M16" s="207"/>
      <c r="N16" s="207"/>
      <c r="O16" s="207" t="s">
        <v>15907</v>
      </c>
      <c r="P16" s="169"/>
      <c r="Q16" s="208"/>
      <c r="R16" s="166" t="s">
        <v>12783</v>
      </c>
      <c r="S16" s="165" t="str">
        <f t="shared" ca="1" si="0"/>
        <v>CN</v>
      </c>
      <c r="T16" s="165" t="str">
        <f ca="1">IF(B16="","",IF(ISERROR(MATCH($J16,[1]SorP!$B$1:$B$6226,0)),"",INDIRECT("'SorP'!$A$"&amp;MATCH($S16&amp;$J16,[1]SorP!C:C,0))))</f>
        <v>CN-JL</v>
      </c>
      <c r="U16" s="185"/>
      <c r="V16" s="209">
        <f>IF(C16="",NA(),IF(OR(C16="Smelter not listed",C16="Smelter not yet identified"),MATCH($B16&amp;$D16,'[1]Smelter Look-up'!$J:$J,0),MATCH($B16&amp;$C16,'[1]Smelter Look-up'!$J:$J,0)))</f>
        <v>393</v>
      </c>
      <c r="X16" s="210">
        <f t="shared" si="1"/>
        <v>0</v>
      </c>
      <c r="AB16" s="211" t="str">
        <f t="shared" si="2"/>
        <v>TantalumYanling Jincheng Tantalum &amp; Niobium Co., Ltd.</v>
      </c>
    </row>
    <row r="17" spans="1:28" s="210" customFormat="1" ht="19.95" customHeight="1">
      <c r="A17" s="245" t="s">
        <v>15443</v>
      </c>
      <c r="B17" s="166" t="s">
        <v>1089</v>
      </c>
      <c r="C17" s="170" t="s">
        <v>901</v>
      </c>
      <c r="D17" s="213" t="s">
        <v>15442</v>
      </c>
      <c r="E17" s="166" t="s">
        <v>15898</v>
      </c>
      <c r="F17" s="166" t="s">
        <v>15443</v>
      </c>
      <c r="G17" s="166" t="s">
        <v>12764</v>
      </c>
      <c r="H17" s="167"/>
      <c r="I17" s="168" t="s">
        <v>15908</v>
      </c>
      <c r="J17" s="168" t="s">
        <v>15908</v>
      </c>
      <c r="K17" s="207"/>
      <c r="L17" s="207"/>
      <c r="M17" s="207"/>
      <c r="N17" s="207"/>
      <c r="O17" s="207" t="s">
        <v>15909</v>
      </c>
      <c r="P17" s="169"/>
      <c r="Q17" s="208"/>
      <c r="R17" s="166" t="s">
        <v>15908</v>
      </c>
      <c r="S17" s="165" t="str">
        <f t="shared" ca="1" si="0"/>
        <v>CN</v>
      </c>
      <c r="T17" s="165" t="str">
        <f ca="1">IF(B17="","",IF(ISERROR(MATCH($J17,[1]SorP!$B$1:$B$6226,0)),"",INDIRECT("'SorP'!$A$"&amp;MATCH($S17&amp;$J17,[1]SorP!C:C,0))))</f>
        <v/>
      </c>
      <c r="U17" s="185"/>
      <c r="V17" s="209" t="e">
        <f>IF(C17="",NA(),IF(OR(C17="Smelter not listed",C17="Smelter not yet identified"),MATCH($B17&amp;$D17,'[1]Smelter Look-up'!$J:$J,0),MATCH($B17&amp;$C17,'[1]Smelter Look-up'!$J:$J,0)))</f>
        <v>#N/A</v>
      </c>
      <c r="X17" s="210">
        <f t="shared" si="1"/>
        <v>0</v>
      </c>
      <c r="AB17" s="211" t="str">
        <f t="shared" si="2"/>
        <v>TantalumSmelter Not Listed</v>
      </c>
    </row>
    <row r="18" spans="1:28" s="210" customFormat="1" ht="19.95" customHeight="1">
      <c r="A18" s="165" t="s">
        <v>1352</v>
      </c>
      <c r="B18" s="166" t="s">
        <v>1089</v>
      </c>
      <c r="C18" s="170" t="s">
        <v>2076</v>
      </c>
      <c r="D18" s="213"/>
      <c r="E18" s="166" t="s">
        <v>15898</v>
      </c>
      <c r="F18" s="166" t="s">
        <v>1352</v>
      </c>
      <c r="G18" s="166" t="s">
        <v>12764</v>
      </c>
      <c r="H18" s="167"/>
      <c r="I18" s="168" t="s">
        <v>1643</v>
      </c>
      <c r="J18" s="168" t="s">
        <v>13117</v>
      </c>
      <c r="K18" s="207"/>
      <c r="L18" s="207"/>
      <c r="M18" s="207"/>
      <c r="N18" s="207"/>
      <c r="O18" s="207" t="s">
        <v>15910</v>
      </c>
      <c r="P18" s="169"/>
      <c r="Q18" s="208"/>
      <c r="R18" s="166" t="s">
        <v>2076</v>
      </c>
      <c r="S18" s="165" t="str">
        <f t="shared" ca="1" si="0"/>
        <v>CN</v>
      </c>
      <c r="T18" s="165" t="str">
        <f ca="1">IF(B18="","",IF(ISERROR(MATCH($J18,[1]SorP!$B$1:$B$6226,0)),"",INDIRECT("'SorP'!$A$"&amp;MATCH($S18&amp;$J18,[1]SorP!C:C,0))))</f>
        <v>CN-LN</v>
      </c>
      <c r="U18" s="185"/>
      <c r="V18" s="209">
        <f>IF(C18="",NA(),IF(OR(C18="Smelter not listed",C18="Smelter not yet identified"),MATCH($B18&amp;$D18,'[1]Smelter Look-up'!$J:$J,0),MATCH($B18&amp;$C18,'[1]Smelter Look-up'!$J:$J,0)))</f>
        <v>356</v>
      </c>
      <c r="X18" s="210">
        <f t="shared" si="1"/>
        <v>0</v>
      </c>
      <c r="AB18" s="211" t="str">
        <f t="shared" si="2"/>
        <v>TantalumJiujiang Zhongao Tantalum &amp; Niobium Co., Ltd.</v>
      </c>
    </row>
    <row r="19" spans="1:28" s="210" customFormat="1" ht="88.2">
      <c r="A19" s="165" t="s">
        <v>1351</v>
      </c>
      <c r="B19" s="166" t="s">
        <v>1089</v>
      </c>
      <c r="C19" s="170" t="s">
        <v>2078</v>
      </c>
      <c r="D19" s="213"/>
      <c r="E19" s="166" t="s">
        <v>15898</v>
      </c>
      <c r="F19" s="166" t="s">
        <v>1351</v>
      </c>
      <c r="G19" s="166" t="s">
        <v>12764</v>
      </c>
      <c r="H19" s="167"/>
      <c r="I19" s="168" t="s">
        <v>1665</v>
      </c>
      <c r="J19" s="168" t="s">
        <v>13117</v>
      </c>
      <c r="K19" s="207"/>
      <c r="L19" s="207"/>
      <c r="M19" s="207"/>
      <c r="N19" s="207"/>
      <c r="O19" s="207" t="s">
        <v>15911</v>
      </c>
      <c r="P19" s="169"/>
      <c r="Q19" s="208"/>
      <c r="R19" s="166" t="s">
        <v>2078</v>
      </c>
      <c r="S19" s="165" t="str">
        <f t="shared" ca="1" si="0"/>
        <v>CN</v>
      </c>
      <c r="T19" s="165" t="str">
        <f ca="1">IF(B19="","",IF(ISERROR(MATCH($J19,[1]SorP!$B$1:$B$6226,0)),"",INDIRECT("'SorP'!$A$"&amp;MATCH($S19&amp;$J19,[1]SorP!C:C,0))))</f>
        <v>CN-LN</v>
      </c>
      <c r="U19" s="185"/>
      <c r="V19" s="209">
        <f>IF(C19="",NA(),IF(OR(C19="Smelter not listed",C19="Smelter not yet identified"),MATCH($B19&amp;$D19,'[1]Smelter Look-up'!$J:$J,0),MATCH($B19&amp;$C19,'[1]Smelter Look-up'!$J:$J,0)))</f>
        <v>349</v>
      </c>
      <c r="X19" s="210">
        <f t="shared" si="1"/>
        <v>0</v>
      </c>
      <c r="AB19" s="211" t="str">
        <f t="shared" si="2"/>
        <v>TantalumJiangxi Dinghai Tantalum &amp; Niobium Co., Ltd.</v>
      </c>
    </row>
    <row r="20" spans="1:28" s="210" customFormat="1" ht="201.6">
      <c r="A20" s="165" t="s">
        <v>729</v>
      </c>
      <c r="B20" s="166" t="s">
        <v>1089</v>
      </c>
      <c r="C20" s="170" t="s">
        <v>988</v>
      </c>
      <c r="D20" s="213"/>
      <c r="E20" s="166" t="s">
        <v>15898</v>
      </c>
      <c r="F20" s="166" t="s">
        <v>729</v>
      </c>
      <c r="G20" s="166" t="s">
        <v>12764</v>
      </c>
      <c r="H20" s="167"/>
      <c r="I20" s="168" t="s">
        <v>1653</v>
      </c>
      <c r="J20" s="168" t="s">
        <v>13103</v>
      </c>
      <c r="K20" s="207"/>
      <c r="L20" s="207"/>
      <c r="M20" s="207"/>
      <c r="N20" s="207"/>
      <c r="O20" s="207" t="s">
        <v>15912</v>
      </c>
      <c r="P20" s="169"/>
      <c r="Q20" s="208"/>
      <c r="R20" s="166" t="s">
        <v>988</v>
      </c>
      <c r="S20" s="165" t="str">
        <f t="shared" ca="1" si="0"/>
        <v>CN</v>
      </c>
      <c r="T20" s="165" t="str">
        <f ca="1">IF(B20="","",IF(ISERROR(MATCH($J20,[1]SorP!$B$1:$B$6226,0)),"",INDIRECT("'SorP'!$A$"&amp;MATCH($S20&amp;$J20,[1]SorP!C:C,0))))</f>
        <v>CN-XJ</v>
      </c>
      <c r="U20" s="185"/>
      <c r="V20" s="209">
        <f>IF(C20="",NA(),IF(OR(C20="Smelter not listed",C20="Smelter not yet identified"),MATCH($B20&amp;$D20,'[1]Smelter Look-up'!$J:$J,0),MATCH($B20&amp;$C20,'[1]Smelter Look-up'!$J:$J,0)))</f>
        <v>370</v>
      </c>
      <c r="X20" s="210">
        <f t="shared" si="1"/>
        <v>0</v>
      </c>
      <c r="AB20" s="211" t="str">
        <f t="shared" si="2"/>
        <v>TantalumNingxia Orient Tantalum Industry Co., Ltd.</v>
      </c>
    </row>
    <row r="21" spans="1:28" s="210" customFormat="1" ht="63">
      <c r="A21" s="165" t="s">
        <v>14852</v>
      </c>
      <c r="B21" s="166" t="s">
        <v>1087</v>
      </c>
      <c r="C21" s="170" t="s">
        <v>14851</v>
      </c>
      <c r="D21" s="213"/>
      <c r="E21" s="166" t="s">
        <v>15913</v>
      </c>
      <c r="F21" s="166" t="s">
        <v>14852</v>
      </c>
      <c r="G21" s="166" t="s">
        <v>12764</v>
      </c>
      <c r="H21" s="167"/>
      <c r="I21" s="168" t="s">
        <v>14853</v>
      </c>
      <c r="J21" s="168" t="s">
        <v>3832</v>
      </c>
      <c r="K21" s="207"/>
      <c r="L21" s="207"/>
      <c r="M21" s="207"/>
      <c r="N21" s="207"/>
      <c r="O21" s="207" t="s">
        <v>15914</v>
      </c>
      <c r="P21" s="169"/>
      <c r="Q21" s="208"/>
      <c r="R21" s="166" t="s">
        <v>14851</v>
      </c>
      <c r="S21" s="165" t="str">
        <f t="shared" ca="1" si="0"/>
        <v>CO</v>
      </c>
      <c r="T21" s="165" t="str">
        <f ca="1">IF(B21="","",IF(ISERROR(MATCH($J21,[1]SorP!$B$1:$B$6226,0)),"",INDIRECT("'SorP'!$A$"&amp;MATCH($S21&amp;$J21,[1]SorP!C:C,0))))</f>
        <v>CO-ARA</v>
      </c>
      <c r="U21" s="185"/>
      <c r="V21" s="209">
        <f>IF(C21="",NA(),IF(OR(C21="Smelter not listed",C21="Smelter not yet identified"),MATCH($B21&amp;$D21,'[1]Smelter Look-up'!$J:$J,0),MATCH($B21&amp;$C21,'[1]Smelter Look-up'!$J:$J,0)))</f>
        <v>92</v>
      </c>
      <c r="X21" s="210">
        <f t="shared" si="1"/>
        <v>0</v>
      </c>
      <c r="AB21" s="211" t="str">
        <f t="shared" si="2"/>
        <v>GoldGold by Gold Colombia</v>
      </c>
    </row>
    <row r="22" spans="1:28" s="210" customFormat="1" ht="201.6">
      <c r="A22" s="165" t="s">
        <v>728</v>
      </c>
      <c r="B22" s="166" t="s">
        <v>1089</v>
      </c>
      <c r="C22" s="170" t="s">
        <v>2416</v>
      </c>
      <c r="D22" s="213"/>
      <c r="E22" s="166" t="s">
        <v>15915</v>
      </c>
      <c r="F22" s="166" t="s">
        <v>728</v>
      </c>
      <c r="G22" s="166" t="s">
        <v>12764</v>
      </c>
      <c r="H22" s="167"/>
      <c r="I22" s="168" t="s">
        <v>1651</v>
      </c>
      <c r="J22" s="168" t="s">
        <v>1652</v>
      </c>
      <c r="K22" s="207"/>
      <c r="L22" s="207"/>
      <c r="M22" s="207"/>
      <c r="N22" s="207"/>
      <c r="O22" s="207" t="s">
        <v>15916</v>
      </c>
      <c r="P22" s="169"/>
      <c r="Q22" s="208"/>
      <c r="R22" s="166" t="s">
        <v>2416</v>
      </c>
      <c r="S22" s="165" t="str">
        <f t="shared" ca="1" si="0"/>
        <v>EE</v>
      </c>
      <c r="T22" s="165" t="str">
        <f ca="1">IF(B22="","",IF(ISERROR(MATCH($J22,[1]SorP!$B$1:$B$6226,0)),"",INDIRECT("'SorP'!$A$"&amp;MATCH($S22&amp;$J22,[1]SorP!C:C,0))))</f>
        <v>EE-353</v>
      </c>
      <c r="U22" s="185"/>
      <c r="V22" s="209">
        <f>IF(C22="",NA(),IF(OR(C22="Smelter not listed",C22="Smelter not yet identified"),MATCH($B22&amp;$D22,'[1]Smelter Look-up'!$J:$J,0),MATCH($B22&amp;$C22,'[1]Smelter Look-up'!$J:$J,0)))</f>
        <v>371</v>
      </c>
      <c r="X22" s="210">
        <f t="shared" si="1"/>
        <v>0</v>
      </c>
      <c r="AB22" s="211" t="str">
        <f t="shared" si="2"/>
        <v>TantalumNPM Silmet AS</v>
      </c>
    </row>
    <row r="23" spans="1:28" s="210" customFormat="1" ht="189">
      <c r="A23" s="165" t="s">
        <v>1374</v>
      </c>
      <c r="B23" s="166" t="s">
        <v>1089</v>
      </c>
      <c r="C23" s="170" t="s">
        <v>14521</v>
      </c>
      <c r="D23" s="213"/>
      <c r="E23" s="166" t="s">
        <v>15917</v>
      </c>
      <c r="F23" s="166" t="s">
        <v>1374</v>
      </c>
      <c r="G23" s="166" t="s">
        <v>12764</v>
      </c>
      <c r="H23" s="167"/>
      <c r="I23" s="168" t="s">
        <v>1671</v>
      </c>
      <c r="J23" s="168" t="s">
        <v>1499</v>
      </c>
      <c r="K23" s="207"/>
      <c r="L23" s="207"/>
      <c r="M23" s="207"/>
      <c r="N23" s="207"/>
      <c r="O23" s="207" t="s">
        <v>15918</v>
      </c>
      <c r="P23" s="169"/>
      <c r="Q23" s="208"/>
      <c r="R23" s="166" t="s">
        <v>14521</v>
      </c>
      <c r="S23" s="165" t="str">
        <f t="shared" ca="1" si="0"/>
        <v>DE</v>
      </c>
      <c r="T23" s="165" t="str">
        <f ca="1">IF(B23="","",IF(ISERROR(MATCH($J23,[1]SorP!$B$1:$B$6226,0)),"",INDIRECT("'SorP'!$A$"&amp;MATCH($S23&amp;$J23,[1]SorP!C:C,0))))</f>
        <v>DE-BY</v>
      </c>
      <c r="U23" s="185"/>
      <c r="V23" s="209">
        <f>IF(C23="",NA(),IF(OR(C23="Smelter not listed",C23="Smelter not yet identified"),MATCH($B23&amp;$D23,'[1]Smelter Look-up'!$J:$J,0),MATCH($B23&amp;$C23,'[1]Smelter Look-up'!$J:$J,0)))</f>
        <v>387</v>
      </c>
      <c r="X23" s="210">
        <f t="shared" si="1"/>
        <v>0</v>
      </c>
      <c r="AB23" s="211" t="str">
        <f t="shared" si="2"/>
        <v>TantalumTANIOBIS Smelting GmbH &amp; Co. KG</v>
      </c>
    </row>
    <row r="24" spans="1:28" s="210" customFormat="1" ht="214.2">
      <c r="A24" s="165" t="s">
        <v>1369</v>
      </c>
      <c r="B24" s="166" t="s">
        <v>1089</v>
      </c>
      <c r="C24" s="170" t="s">
        <v>14522</v>
      </c>
      <c r="D24" s="213"/>
      <c r="E24" s="166" t="s">
        <v>15917</v>
      </c>
      <c r="F24" s="166" t="s">
        <v>1369</v>
      </c>
      <c r="G24" s="166" t="s">
        <v>12764</v>
      </c>
      <c r="H24" s="167"/>
      <c r="I24" s="168" t="s">
        <v>1670</v>
      </c>
      <c r="J24" s="168" t="s">
        <v>4121</v>
      </c>
      <c r="K24" s="207"/>
      <c r="L24" s="207"/>
      <c r="M24" s="207"/>
      <c r="N24" s="207"/>
      <c r="O24" s="207" t="s">
        <v>15919</v>
      </c>
      <c r="P24" s="169"/>
      <c r="Q24" s="208"/>
      <c r="R24" s="166" t="s">
        <v>14522</v>
      </c>
      <c r="S24" s="165" t="str">
        <f t="shared" ca="1" si="0"/>
        <v>DE</v>
      </c>
      <c r="T24" s="165" t="str">
        <f ca="1">IF(B24="","",IF(ISERROR(MATCH($J24,[1]SorP!$B$1:$B$6226,0)),"",INDIRECT("'SorP'!$A$"&amp;MATCH($S24&amp;$J24,[1]SorP!C:C,0))))</f>
        <v>DE-NW</v>
      </c>
      <c r="U24" s="185"/>
      <c r="V24" s="209">
        <f>IF(C24="",NA(),IF(OR(C24="Smelter not listed",C24="Smelter not yet identified"),MATCH($B24&amp;$D24,'[1]Smelter Look-up'!$J:$J,0),MATCH($B24&amp;$C24,'[1]Smelter Look-up'!$J:$J,0)))</f>
        <v>385</v>
      </c>
      <c r="X24" s="210">
        <f t="shared" si="1"/>
        <v>0</v>
      </c>
      <c r="AB24" s="211" t="str">
        <f t="shared" si="2"/>
        <v>TantalumTANIOBIS GmbH</v>
      </c>
    </row>
    <row r="25" spans="1:28" s="210" customFormat="1" ht="189">
      <c r="A25" s="165" t="s">
        <v>725</v>
      </c>
      <c r="B25" s="166" t="s">
        <v>1089</v>
      </c>
      <c r="C25" s="170" t="s">
        <v>2060</v>
      </c>
      <c r="D25" s="213"/>
      <c r="E25" s="166" t="s">
        <v>15920</v>
      </c>
      <c r="F25" s="166" t="s">
        <v>725</v>
      </c>
      <c r="G25" s="166" t="s">
        <v>12764</v>
      </c>
      <c r="H25" s="167"/>
      <c r="I25" s="168" t="s">
        <v>1645</v>
      </c>
      <c r="J25" s="168" t="s">
        <v>14845</v>
      </c>
      <c r="K25" s="207"/>
      <c r="L25" s="207"/>
      <c r="M25" s="207"/>
      <c r="N25" s="207"/>
      <c r="O25" s="207" t="s">
        <v>15921</v>
      </c>
      <c r="P25" s="169"/>
      <c r="Q25" s="208"/>
      <c r="R25" s="166" t="s">
        <v>2060</v>
      </c>
      <c r="S25" s="165" t="str">
        <f t="shared" ca="1" si="0"/>
        <v>IN</v>
      </c>
      <c r="T25" s="165" t="str">
        <f ca="1">IF(B25="","",IF(ISERROR(MATCH($J25,[1]SorP!$B$1:$B$6226,0)),"",INDIRECT("'SorP'!$A$"&amp;MATCH($S25&amp;$J25,[1]SorP!C:C,0))))</f>
        <v>IL-TA</v>
      </c>
      <c r="U25" s="185"/>
      <c r="V25" s="209">
        <f>IF(C25="",NA(),IF(OR(C25="Smelter not listed",C25="Smelter not yet identified"),MATCH($B25&amp;$D25,'[1]Smelter Look-up'!$J:$J,0),MATCH($B25&amp;$C25,'[1]Smelter Look-up'!$J:$J,0)))</f>
        <v>362</v>
      </c>
      <c r="X25" s="210">
        <f t="shared" si="1"/>
        <v>0</v>
      </c>
      <c r="AB25" s="211" t="str">
        <f t="shared" si="2"/>
        <v>TantalumMetallurgical Products India Pvt., Ltd.</v>
      </c>
    </row>
    <row r="26" spans="1:28" s="210" customFormat="1" ht="126">
      <c r="A26" s="165" t="s">
        <v>1373</v>
      </c>
      <c r="B26" s="166" t="s">
        <v>1089</v>
      </c>
      <c r="C26" s="170" t="s">
        <v>14520</v>
      </c>
      <c r="D26" s="213"/>
      <c r="E26" s="166" t="s">
        <v>15922</v>
      </c>
      <c r="F26" s="166" t="s">
        <v>1373</v>
      </c>
      <c r="G26" s="166" t="s">
        <v>12764</v>
      </c>
      <c r="H26" s="167"/>
      <c r="I26" s="168" t="s">
        <v>15175</v>
      </c>
      <c r="J26" s="168" t="s">
        <v>1673</v>
      </c>
      <c r="K26" s="207"/>
      <c r="L26" s="207"/>
      <c r="M26" s="207"/>
      <c r="N26" s="207"/>
      <c r="O26" s="207" t="s">
        <v>15923</v>
      </c>
      <c r="P26" s="169"/>
      <c r="Q26" s="208"/>
      <c r="R26" s="166" t="s">
        <v>14520</v>
      </c>
      <c r="S26" s="165" t="str">
        <f t="shared" ca="1" si="0"/>
        <v>JP</v>
      </c>
      <c r="T26" s="165" t="str">
        <f ca="1">IF(B26="","",IF(ISERROR(MATCH($J26,[1]SorP!$B$1:$B$6226,0)),"",INDIRECT("'SorP'!$A$"&amp;MATCH($S26&amp;$J26,[1]SorP!C:C,0))))</f>
        <v>IT-65</v>
      </c>
      <c r="U26" s="185"/>
      <c r="V26" s="209">
        <f>IF(C26="",NA(),IF(OR(C26="Smelter not listed",C26="Smelter not yet identified"),MATCH($B26&amp;$D26,'[1]Smelter Look-up'!$J:$J,0),MATCH($B26&amp;$C26,'[1]Smelter Look-up'!$J:$J,0)))</f>
        <v>386</v>
      </c>
      <c r="X26" s="210">
        <f t="shared" si="1"/>
        <v>0</v>
      </c>
      <c r="AB26" s="211" t="str">
        <f t="shared" si="2"/>
        <v>TantalumTANIOBIS Japan Co., Ltd.</v>
      </c>
    </row>
    <row r="27" spans="1:28" s="210" customFormat="1" ht="214.2">
      <c r="A27" s="165" t="s">
        <v>1364</v>
      </c>
      <c r="B27" s="166" t="s">
        <v>1089</v>
      </c>
      <c r="C27" s="170" t="s">
        <v>1363</v>
      </c>
      <c r="D27" s="213"/>
      <c r="E27" s="166" t="s">
        <v>15922</v>
      </c>
      <c r="F27" s="166" t="s">
        <v>1364</v>
      </c>
      <c r="G27" s="166" t="s">
        <v>12764</v>
      </c>
      <c r="H27" s="167"/>
      <c r="I27" s="168" t="s">
        <v>1675</v>
      </c>
      <c r="J27" s="168" t="s">
        <v>1509</v>
      </c>
      <c r="K27" s="207"/>
      <c r="L27" s="207"/>
      <c r="M27" s="207"/>
      <c r="N27" s="207"/>
      <c r="O27" s="207" t="s">
        <v>15924</v>
      </c>
      <c r="P27" s="169"/>
      <c r="Q27" s="208"/>
      <c r="R27" s="166" t="s">
        <v>1363</v>
      </c>
      <c r="S27" s="165" t="str">
        <f t="shared" ca="1" si="0"/>
        <v>JP</v>
      </c>
      <c r="T27" s="165" t="str">
        <f ca="1">IF(B27="","",IF(ISERROR(MATCH($J27,[1]SorP!$B$1:$B$6226,0)),"",INDIRECT("'SorP'!$A$"&amp;MATCH($S27&amp;$J27,[1]SorP!C:C,0))))</f>
        <v>IT-VT</v>
      </c>
      <c r="U27" s="185"/>
      <c r="V27" s="209">
        <f>IF(C27="",NA(),IF(OR(C27="Smelter not listed",C27="Smelter not yet identified"),MATCH($B27&amp;$D27,'[1]Smelter Look-up'!$J:$J,0),MATCH($B27&amp;$C27,'[1]Smelter Look-up'!$J:$J,0)))</f>
        <v>339</v>
      </c>
      <c r="X27" s="210">
        <f t="shared" si="1"/>
        <v>0</v>
      </c>
      <c r="AB27" s="211" t="str">
        <f t="shared" si="2"/>
        <v>TantalumGlobal Advanced Metals Aizu</v>
      </c>
    </row>
    <row r="28" spans="1:28" s="210" customFormat="1" ht="126">
      <c r="A28" s="165" t="s">
        <v>727</v>
      </c>
      <c r="B28" s="166" t="s">
        <v>1089</v>
      </c>
      <c r="C28" s="170" t="s">
        <v>1184</v>
      </c>
      <c r="D28" s="213"/>
      <c r="E28" s="166" t="s">
        <v>15922</v>
      </c>
      <c r="F28" s="166" t="s">
        <v>727</v>
      </c>
      <c r="G28" s="166" t="s">
        <v>12764</v>
      </c>
      <c r="H28" s="167"/>
      <c r="I28" s="168" t="s">
        <v>1649</v>
      </c>
      <c r="J28" s="168" t="s">
        <v>1650</v>
      </c>
      <c r="K28" s="207"/>
      <c r="L28" s="207"/>
      <c r="M28" s="207"/>
      <c r="N28" s="207"/>
      <c r="O28" s="207" t="s">
        <v>15925</v>
      </c>
      <c r="P28" s="169"/>
      <c r="Q28" s="208"/>
      <c r="R28" s="166" t="s">
        <v>1184</v>
      </c>
      <c r="S28" s="165" t="str">
        <f t="shared" ca="1" si="0"/>
        <v>JP</v>
      </c>
      <c r="T28" s="165" t="str">
        <f ca="1">IF(B28="","",IF(ISERROR(MATCH($J28,[1]SorP!$B$1:$B$6226,0)),"",INDIRECT("'SorP'!$A$"&amp;MATCH($S28&amp;$J28,[1]SorP!C:C,0))))</f>
        <v>IT-ME</v>
      </c>
      <c r="U28" s="185"/>
      <c r="V28" s="209">
        <f>IF(C28="",NA(),IF(OR(C28="Smelter not listed",C28="Smelter not yet identified"),MATCH($B28&amp;$D28,'[1]Smelter Look-up'!$J:$J,0),MATCH($B28&amp;$C28,'[1]Smelter Look-up'!$J:$J,0)))</f>
        <v>367</v>
      </c>
      <c r="X28" s="210">
        <f t="shared" si="1"/>
        <v>0</v>
      </c>
      <c r="AB28" s="211" t="str">
        <f t="shared" si="2"/>
        <v>TantalumMitsui Mining and Smelting Co., Ltd.</v>
      </c>
    </row>
    <row r="29" spans="1:28" s="210" customFormat="1" ht="151.19999999999999">
      <c r="A29" s="165" t="s">
        <v>732</v>
      </c>
      <c r="B29" s="166" t="s">
        <v>1089</v>
      </c>
      <c r="C29" s="170" t="s">
        <v>2335</v>
      </c>
      <c r="D29" s="213"/>
      <c r="E29" s="166" t="s">
        <v>15922</v>
      </c>
      <c r="F29" s="166" t="s">
        <v>732</v>
      </c>
      <c r="G29" s="166" t="s">
        <v>12764</v>
      </c>
      <c r="H29" s="167"/>
      <c r="I29" s="168" t="s">
        <v>1657</v>
      </c>
      <c r="J29" s="168" t="s">
        <v>1506</v>
      </c>
      <c r="K29" s="207"/>
      <c r="L29" s="207"/>
      <c r="M29" s="207"/>
      <c r="N29" s="207"/>
      <c r="O29" s="207" t="s">
        <v>15926</v>
      </c>
      <c r="P29" s="169"/>
      <c r="Q29" s="208"/>
      <c r="R29" s="166" t="s">
        <v>2335</v>
      </c>
      <c r="S29" s="165" t="str">
        <f t="shared" ca="1" si="0"/>
        <v>JP</v>
      </c>
      <c r="T29" s="165" t="str">
        <f ca="1">IF(B29="","",IF(ISERROR(MATCH($J29,[1]SorP!$B$1:$B$6226,0)),"",INDIRECT("'SorP'!$A$"&amp;MATCH($S29&amp;$J29,[1]SorP!C:C,0))))</f>
        <v>IT-32</v>
      </c>
      <c r="U29" s="185"/>
      <c r="V29" s="209">
        <f>IF(C29="",NA(),IF(OR(C29="Smelter not listed",C29="Smelter not yet identified"),MATCH($B29&amp;$D29,'[1]Smelter Look-up'!$J:$J,0),MATCH($B29&amp;$C29,'[1]Smelter Look-up'!$J:$J,0)))</f>
        <v>382</v>
      </c>
      <c r="X29" s="210">
        <f t="shared" si="1"/>
        <v>0</v>
      </c>
      <c r="AB29" s="211" t="str">
        <f t="shared" si="2"/>
        <v>TantalumTaki Chemical Co., Ltd.</v>
      </c>
    </row>
    <row r="30" spans="1:28" s="210" customFormat="1" ht="201.6">
      <c r="A30" s="165" t="s">
        <v>734</v>
      </c>
      <c r="B30" s="166" t="s">
        <v>1089</v>
      </c>
      <c r="C30" s="170" t="s">
        <v>1661</v>
      </c>
      <c r="D30" s="213"/>
      <c r="E30" s="166" t="s">
        <v>15927</v>
      </c>
      <c r="F30" s="166" t="s">
        <v>734</v>
      </c>
      <c r="G30" s="166" t="s">
        <v>12764</v>
      </c>
      <c r="H30" s="167"/>
      <c r="I30" s="168" t="s">
        <v>1552</v>
      </c>
      <c r="J30" s="168" t="s">
        <v>6872</v>
      </c>
      <c r="K30" s="207"/>
      <c r="L30" s="207"/>
      <c r="M30" s="207"/>
      <c r="N30" s="207"/>
      <c r="O30" s="207" t="s">
        <v>15928</v>
      </c>
      <c r="P30" s="169"/>
      <c r="Q30" s="208"/>
      <c r="R30" s="166" t="s">
        <v>1661</v>
      </c>
      <c r="S30" s="165" t="str">
        <f t="shared" ca="1" si="0"/>
        <v>KZ</v>
      </c>
      <c r="T30" s="165" t="str">
        <f ca="1">IF(B30="","",IF(ISERROR(MATCH($J30,[1]SorP!$B$1:$B$6226,0)),"",INDIRECT("'SorP'!$A$"&amp;MATCH($S30&amp;$J30,[1]SorP!C:C,0))))</f>
        <v>KH-8</v>
      </c>
      <c r="U30" s="185"/>
      <c r="V30" s="209">
        <f>IF(C30="",NA(),IF(OR(C30="Smelter not listed",C30="Smelter not yet identified"),MATCH($B30&amp;$D30,'[1]Smelter Look-up'!$J:$J,0),MATCH($B30&amp;$C30,'[1]Smelter Look-up'!$J:$J,0)))</f>
        <v>390</v>
      </c>
      <c r="X30" s="210">
        <f t="shared" si="1"/>
        <v>0</v>
      </c>
      <c r="AB30" s="211" t="str">
        <f t="shared" si="2"/>
        <v>TantalumUlba Metallurgical Plant JSC</v>
      </c>
    </row>
    <row r="31" spans="1:28" s="210" customFormat="1" ht="201.6">
      <c r="A31" s="165" t="s">
        <v>1376</v>
      </c>
      <c r="B31" s="166" t="s">
        <v>1089</v>
      </c>
      <c r="C31" s="170" t="s">
        <v>14523</v>
      </c>
      <c r="D31" s="213"/>
      <c r="E31" s="166" t="s">
        <v>15929</v>
      </c>
      <c r="F31" s="166" t="s">
        <v>1376</v>
      </c>
      <c r="G31" s="166" t="s">
        <v>12764</v>
      </c>
      <c r="H31" s="167"/>
      <c r="I31" s="168" t="s">
        <v>1666</v>
      </c>
      <c r="J31" s="168" t="s">
        <v>1667</v>
      </c>
      <c r="K31" s="207"/>
      <c r="L31" s="207"/>
      <c r="M31" s="207"/>
      <c r="N31" s="207"/>
      <c r="O31" s="207" t="s">
        <v>15930</v>
      </c>
      <c r="P31" s="169"/>
      <c r="Q31" s="208"/>
      <c r="R31" s="166" t="s">
        <v>14523</v>
      </c>
      <c r="S31" s="165" t="str">
        <f t="shared" ca="1" si="0"/>
        <v>MX</v>
      </c>
      <c r="T31" s="165" t="str">
        <f ca="1">IF(B31="","",IF(ISERROR(MATCH($J31,[1]SorP!$B$1:$B$6226,0)),"",INDIRECT("'SorP'!$A$"&amp;MATCH($S31&amp;$J31,[1]SorP!C:C,0))))</f>
        <v>MX-CHP</v>
      </c>
      <c r="U31" s="185"/>
      <c r="V31" s="209">
        <f>IF(C31="",NA(),IF(OR(C31="Smelter not listed",C31="Smelter not yet identified"),MATCH($B31&amp;$D31,'[1]Smelter Look-up'!$J:$J,0),MATCH($B31&amp;$C31,'[1]Smelter Look-up'!$J:$J,0)))</f>
        <v>358</v>
      </c>
      <c r="X31" s="210">
        <f t="shared" si="1"/>
        <v>0</v>
      </c>
      <c r="AB31" s="211" t="str">
        <f t="shared" si="2"/>
        <v>TantalumKEMET de Mexico</v>
      </c>
    </row>
    <row r="32" spans="1:28" s="210" customFormat="1" ht="50.4">
      <c r="A32" s="165" t="s">
        <v>13352</v>
      </c>
      <c r="B32" s="166" t="s">
        <v>1090</v>
      </c>
      <c r="C32" s="170" t="s">
        <v>13338</v>
      </c>
      <c r="D32" s="213"/>
      <c r="E32" s="166" t="s">
        <v>15894</v>
      </c>
      <c r="F32" s="166" t="s">
        <v>13352</v>
      </c>
      <c r="G32" s="166" t="s">
        <v>12764</v>
      </c>
      <c r="H32" s="167"/>
      <c r="I32" s="168" t="s">
        <v>13361</v>
      </c>
      <c r="J32" s="168" t="s">
        <v>3339</v>
      </c>
      <c r="K32" s="207"/>
      <c r="L32" s="207"/>
      <c r="M32" s="207"/>
      <c r="N32" s="207"/>
      <c r="O32" s="207" t="s">
        <v>15931</v>
      </c>
      <c r="P32" s="169"/>
      <c r="Q32" s="208"/>
      <c r="R32" s="166" t="s">
        <v>13338</v>
      </c>
      <c r="S32" s="165" t="str">
        <f t="shared" ca="1" si="0"/>
        <v>BR</v>
      </c>
      <c r="T32" s="165" t="str">
        <f ca="1">IF(B32="","",IF(ISERROR(MATCH($J32,[1]SorP!$B$1:$B$6226,0)),"",INDIRECT("'SorP'!$A$"&amp;MATCH($S32&amp;$J32,[1]SorP!C:C,0))))</f>
        <v>BR-SC</v>
      </c>
      <c r="U32" s="185"/>
      <c r="V32" s="209">
        <f>IF(C32="",NA(),IF(OR(C32="Smelter not listed",C32="Smelter not yet identified"),MATCH($B32&amp;$D32,'[1]Smelter Look-up'!$J:$J,0),MATCH($B32&amp;$C32,'[1]Smelter Look-up'!$J:$J,0)))</f>
        <v>571</v>
      </c>
      <c r="X32" s="210">
        <f t="shared" si="1"/>
        <v>0</v>
      </c>
      <c r="AB32" s="211" t="str">
        <f t="shared" si="2"/>
        <v>TungstenCronimet Brasil Ltda</v>
      </c>
    </row>
    <row r="33" spans="1:28" s="210" customFormat="1" ht="100.8">
      <c r="A33" s="165" t="s">
        <v>14532</v>
      </c>
      <c r="B33" s="166" t="s">
        <v>1088</v>
      </c>
      <c r="C33" s="170" t="s">
        <v>14531</v>
      </c>
      <c r="D33" s="213"/>
      <c r="E33" s="166" t="s">
        <v>15894</v>
      </c>
      <c r="F33" s="166" t="s">
        <v>14532</v>
      </c>
      <c r="G33" s="166" t="s">
        <v>12764</v>
      </c>
      <c r="H33" s="167"/>
      <c r="I33" s="168" t="s">
        <v>14555</v>
      </c>
      <c r="J33" s="168" t="s">
        <v>1610</v>
      </c>
      <c r="K33" s="207"/>
      <c r="L33" s="207"/>
      <c r="M33" s="207"/>
      <c r="N33" s="207"/>
      <c r="O33" s="207" t="s">
        <v>15894</v>
      </c>
      <c r="P33" s="169"/>
      <c r="Q33" s="208"/>
      <c r="R33" s="166" t="s">
        <v>14531</v>
      </c>
      <c r="S33" s="165" t="str">
        <f t="shared" ca="1" si="0"/>
        <v>BR</v>
      </c>
      <c r="T33" s="165" t="str">
        <f ca="1">IF(B33="","",IF(ISERROR(MATCH($J33,[1]SorP!$B$1:$B$6226,0)),"",INDIRECT("'SorP'!$A$"&amp;MATCH($S33&amp;$J33,[1]SorP!C:C,0))))</f>
        <v>BR-SP</v>
      </c>
      <c r="U33" s="185"/>
      <c r="V33" s="209">
        <f>IF(C33="",NA(),IF(OR(C33="Smelter not listed",C33="Smelter not yet identified"),MATCH($B33&amp;$D33,'[1]Smelter Look-up'!$J:$J,0),MATCH($B33&amp;$C33,'[1]Smelter Look-up'!$J:$J,0)))</f>
        <v>436</v>
      </c>
      <c r="X33" s="210">
        <f t="shared" si="1"/>
        <v>0</v>
      </c>
      <c r="AB33" s="211" t="str">
        <f t="shared" si="2"/>
        <v>TinFabrica Auricchio Industria e Comercio Ltda.</v>
      </c>
    </row>
    <row r="34" spans="1:28" s="210" customFormat="1" ht="214.2">
      <c r="A34" s="165" t="s">
        <v>1368</v>
      </c>
      <c r="B34" s="166" t="s">
        <v>1089</v>
      </c>
      <c r="C34" s="170" t="s">
        <v>14519</v>
      </c>
      <c r="D34" s="213"/>
      <c r="E34" s="166" t="s">
        <v>15932</v>
      </c>
      <c r="F34" s="166" t="s">
        <v>1368</v>
      </c>
      <c r="G34" s="166" t="s">
        <v>12764</v>
      </c>
      <c r="H34" s="167"/>
      <c r="I34" s="168" t="s">
        <v>1668</v>
      </c>
      <c r="J34" s="168" t="s">
        <v>1669</v>
      </c>
      <c r="K34" s="207"/>
      <c r="L34" s="207"/>
      <c r="M34" s="207"/>
      <c r="N34" s="207"/>
      <c r="O34" s="207" t="s">
        <v>15933</v>
      </c>
      <c r="P34" s="169"/>
      <c r="Q34" s="208"/>
      <c r="R34" s="166" t="s">
        <v>14519</v>
      </c>
      <c r="S34" s="165" t="str">
        <f t="shared" ca="1" si="0"/>
        <v>TH</v>
      </c>
      <c r="T34" s="165" t="str">
        <f ca="1">IF(B34="","",IF(ISERROR(MATCH($J34,[1]SorP!$B$1:$B$6226,0)),"",INDIRECT("'SorP'!$A$"&amp;MATCH($S34&amp;$J34,[1]SorP!C:C,0))))</f>
        <v>TD-OD</v>
      </c>
      <c r="U34" s="185"/>
      <c r="V34" s="209">
        <f>IF(C34="",NA(),IF(OR(C34="Smelter not listed",C34="Smelter not yet identified"),MATCH($B34&amp;$D34,'[1]Smelter Look-up'!$J:$J,0),MATCH($B34&amp;$C34,'[1]Smelter Look-up'!$J:$J,0)))</f>
        <v>384</v>
      </c>
      <c r="X34" s="210">
        <f t="shared" si="1"/>
        <v>0</v>
      </c>
      <c r="AB34" s="211" t="str">
        <f t="shared" si="2"/>
        <v>TantalumTANIOBIS Co., Ltd.</v>
      </c>
    </row>
    <row r="35" spans="1:28" s="210" customFormat="1" ht="126">
      <c r="A35" s="165" t="s">
        <v>1349</v>
      </c>
      <c r="B35" s="166" t="s">
        <v>1089</v>
      </c>
      <c r="C35" s="170" t="s">
        <v>1348</v>
      </c>
      <c r="D35" s="213"/>
      <c r="E35" s="166" t="s">
        <v>15934</v>
      </c>
      <c r="F35" s="166" t="s">
        <v>1349</v>
      </c>
      <c r="G35" s="166" t="s">
        <v>12764</v>
      </c>
      <c r="H35" s="167"/>
      <c r="I35" s="168" t="s">
        <v>15174</v>
      </c>
      <c r="J35" s="168" t="s">
        <v>1664</v>
      </c>
      <c r="K35" s="207"/>
      <c r="L35" s="207"/>
      <c r="M35" s="207"/>
      <c r="N35" s="207"/>
      <c r="O35" s="207" t="s">
        <v>15935</v>
      </c>
      <c r="P35" s="169"/>
      <c r="Q35" s="208"/>
      <c r="R35" s="166" t="s">
        <v>1348</v>
      </c>
      <c r="S35" s="165" t="str">
        <f t="shared" ca="1" si="0"/>
        <v>US</v>
      </c>
      <c r="T35" s="165" t="str">
        <f ca="1">IF(B35="","",IF(ISERROR(MATCH($J35,[1]SorP!$B$1:$B$6226,0)),"",INDIRECT("'SorP'!$A$"&amp;MATCH($S35&amp;$J35,[1]SorP!C:C,0))))</f>
        <v>UM-89</v>
      </c>
      <c r="U35" s="185"/>
      <c r="V35" s="209">
        <f>IF(C35="",NA(),IF(OR(C35="Smelter not listed",C35="Smelter not yet identified"),MATCH($B35&amp;$D35,'[1]Smelter Look-up'!$J:$J,0),MATCH($B35&amp;$C35,'[1]Smelter Look-up'!$J:$J,0)))</f>
        <v>335</v>
      </c>
      <c r="X35" s="210">
        <f t="shared" si="1"/>
        <v>0</v>
      </c>
      <c r="AB35" s="211" t="str">
        <f t="shared" si="2"/>
        <v>TantalumD Block Metals, LLC</v>
      </c>
    </row>
    <row r="36" spans="1:28" s="210" customFormat="1" ht="189">
      <c r="A36" s="165" t="s">
        <v>733</v>
      </c>
      <c r="B36" s="166" t="s">
        <v>1089</v>
      </c>
      <c r="C36" s="170" t="s">
        <v>1658</v>
      </c>
      <c r="D36" s="213"/>
      <c r="E36" s="166" t="s">
        <v>15934</v>
      </c>
      <c r="F36" s="166" t="s">
        <v>733</v>
      </c>
      <c r="G36" s="166" t="s">
        <v>12764</v>
      </c>
      <c r="H36" s="167"/>
      <c r="I36" s="168" t="s">
        <v>1659</v>
      </c>
      <c r="J36" s="168" t="s">
        <v>1660</v>
      </c>
      <c r="K36" s="207"/>
      <c r="L36" s="207"/>
      <c r="M36" s="207"/>
      <c r="N36" s="207"/>
      <c r="O36" s="207" t="s">
        <v>15936</v>
      </c>
      <c r="P36" s="169"/>
      <c r="Q36" s="208"/>
      <c r="R36" s="166" t="s">
        <v>1658</v>
      </c>
      <c r="S36" s="165" t="str">
        <f t="shared" ca="1" si="0"/>
        <v>US</v>
      </c>
      <c r="T36" s="165" t="str">
        <f ca="1">IF(B36="","",IF(ISERROR(MATCH($J36,[1]SorP!$B$1:$B$6226,0)),"",INDIRECT("'SorP'!$A$"&amp;MATCH($S36&amp;$J36,[1]SorP!C:C,0))))</f>
        <v>US-AR</v>
      </c>
      <c r="U36" s="185"/>
      <c r="V36" s="209">
        <f>IF(C36="",NA(),IF(OR(C36="Smelter not listed",C36="Smelter not yet identified"),MATCH($B36&amp;$D36,'[1]Smelter Look-up'!$J:$J,0),MATCH($B36&amp;$C36,'[1]Smelter Look-up'!$J:$J,0)))</f>
        <v>388</v>
      </c>
      <c r="X36" s="210">
        <f t="shared" si="1"/>
        <v>0</v>
      </c>
      <c r="AB36" s="211" t="str">
        <f t="shared" si="2"/>
        <v>TantalumTelex Metals</v>
      </c>
    </row>
    <row r="37" spans="1:28" s="210" customFormat="1" ht="214.2">
      <c r="A37" s="165" t="s">
        <v>1366</v>
      </c>
      <c r="B37" s="166" t="s">
        <v>1089</v>
      </c>
      <c r="C37" s="170" t="s">
        <v>1365</v>
      </c>
      <c r="D37" s="213"/>
      <c r="E37" s="166" t="s">
        <v>15934</v>
      </c>
      <c r="F37" s="166" t="s">
        <v>1366</v>
      </c>
      <c r="G37" s="166" t="s">
        <v>12764</v>
      </c>
      <c r="H37" s="167"/>
      <c r="I37" s="168" t="s">
        <v>1674</v>
      </c>
      <c r="J37" s="168" t="s">
        <v>1660</v>
      </c>
      <c r="K37" s="207"/>
      <c r="L37" s="207"/>
      <c r="M37" s="207"/>
      <c r="N37" s="207"/>
      <c r="O37" s="207" t="s">
        <v>15937</v>
      </c>
      <c r="P37" s="169"/>
      <c r="Q37" s="208"/>
      <c r="R37" s="166" t="s">
        <v>1365</v>
      </c>
      <c r="S37" s="165" t="str">
        <f t="shared" ca="1" si="0"/>
        <v>US</v>
      </c>
      <c r="T37" s="165" t="str">
        <f ca="1">IF(B37="","",IF(ISERROR(MATCH($J37,[1]SorP!$B$1:$B$6226,0)),"",INDIRECT("'SorP'!$A$"&amp;MATCH($S37&amp;$J37,[1]SorP!C:C,0))))</f>
        <v>US-AR</v>
      </c>
      <c r="U37" s="185"/>
      <c r="V37" s="209">
        <f>IF(C37="",NA(),IF(OR(C37="Smelter not listed",C37="Smelter not yet identified"),MATCH($B37&amp;$D37,'[1]Smelter Look-up'!$J:$J,0),MATCH($B37&amp;$C37,'[1]Smelter Look-up'!$J:$J,0)))</f>
        <v>340</v>
      </c>
      <c r="X37" s="210">
        <f t="shared" si="1"/>
        <v>0</v>
      </c>
      <c r="AB37" s="211" t="str">
        <f t="shared" si="2"/>
        <v>TantalumGlobal Advanced Metals Boyertown</v>
      </c>
    </row>
    <row r="38" spans="1:28" s="210" customFormat="1" ht="126">
      <c r="A38" s="165" t="s">
        <v>1371</v>
      </c>
      <c r="B38" s="166" t="s">
        <v>1089</v>
      </c>
      <c r="C38" s="170" t="s">
        <v>14895</v>
      </c>
      <c r="D38" s="213"/>
      <c r="E38" s="166" t="s">
        <v>15934</v>
      </c>
      <c r="F38" s="166" t="s">
        <v>1371</v>
      </c>
      <c r="G38" s="166" t="s">
        <v>12764</v>
      </c>
      <c r="H38" s="167"/>
      <c r="I38" s="168" t="s">
        <v>1672</v>
      </c>
      <c r="J38" s="168" t="s">
        <v>1566</v>
      </c>
      <c r="K38" s="207"/>
      <c r="L38" s="207"/>
      <c r="M38" s="207"/>
      <c r="N38" s="207"/>
      <c r="O38" s="207" t="s">
        <v>15938</v>
      </c>
      <c r="P38" s="169"/>
      <c r="Q38" s="208"/>
      <c r="R38" s="166" t="s">
        <v>14895</v>
      </c>
      <c r="S38" s="165" t="str">
        <f t="shared" ref="S38:S68" ca="1" si="3">IF(B38="","",IF(ISERROR(MATCH($E38,CL,0)),"Unknown",INDIRECT("'C'!$A$"&amp;MATCH($E38,CL,0)+1)))</f>
        <v>US</v>
      </c>
      <c r="T38" s="165" t="str">
        <f ca="1">IF(B38="","",IF(ISERROR(MATCH($J38,[1]SorP!$B$1:$B$6226,0)),"",INDIRECT("'SorP'!$A$"&amp;MATCH($S38&amp;$J38,[1]SorP!C:C,0))))</f>
        <v>UG-435</v>
      </c>
      <c r="U38" s="185"/>
      <c r="V38" s="209">
        <f>IF(C38="",NA(),IF(OR(C38="Smelter not listed",C38="Smelter not yet identified"),MATCH($B38&amp;$D38,'[1]Smelter Look-up'!$J:$J,0),MATCH($B38&amp;$C38,'[1]Smelter Look-up'!$J:$J,0)))</f>
        <v>360</v>
      </c>
      <c r="X38" s="210">
        <f t="shared" si="1"/>
        <v>0</v>
      </c>
      <c r="AB38" s="211" t="str">
        <f t="shared" si="2"/>
        <v>TantalumMaterion Newton Inc.</v>
      </c>
    </row>
    <row r="39" spans="1:28" s="210" customFormat="1" ht="50.4">
      <c r="A39" s="165" t="s">
        <v>14890</v>
      </c>
      <c r="B39" s="166" t="s">
        <v>1087</v>
      </c>
      <c r="C39" s="170" t="s">
        <v>14889</v>
      </c>
      <c r="D39" s="213"/>
      <c r="E39" s="166" t="s">
        <v>15894</v>
      </c>
      <c r="F39" s="166" t="s">
        <v>14890</v>
      </c>
      <c r="G39" s="166" t="s">
        <v>12764</v>
      </c>
      <c r="H39" s="167"/>
      <c r="I39" s="168" t="s">
        <v>14922</v>
      </c>
      <c r="J39" s="168" t="s">
        <v>1648</v>
      </c>
      <c r="K39" s="207"/>
      <c r="L39" s="207"/>
      <c r="M39" s="207"/>
      <c r="N39" s="207"/>
      <c r="O39" s="207" t="s">
        <v>15939</v>
      </c>
      <c r="P39" s="169"/>
      <c r="Q39" s="208"/>
      <c r="R39" s="166" t="s">
        <v>14889</v>
      </c>
      <c r="S39" s="165" t="str">
        <f t="shared" ca="1" si="3"/>
        <v>BR</v>
      </c>
      <c r="T39" s="165" t="str">
        <f ca="1">IF(B39="","",IF(ISERROR(MATCH($J39,[1]SorP!$B$1:$B$6226,0)),"",INDIRECT("'SorP'!$A$"&amp;MATCH($S39&amp;$J39,[1]SorP!C:C,0))))</f>
        <v>BR-AM</v>
      </c>
      <c r="U39" s="185"/>
      <c r="V39" s="209">
        <f>IF(C39="",NA(),IF(OR(C39="Smelter not listed",C39="Smelter not yet identified"),MATCH($B39&amp;$D39,'[1]Smelter Look-up'!$J:$J,0),MATCH($B39&amp;$C39,'[1]Smelter Look-up'!$J:$J,0)))</f>
        <v>60</v>
      </c>
      <c r="X39" s="210">
        <f t="shared" si="1"/>
        <v>0</v>
      </c>
      <c r="AB39" s="211" t="str">
        <f t="shared" si="2"/>
        <v>GoldCoimpa Industrial LTDA</v>
      </c>
    </row>
    <row r="40" spans="1:28" s="210" customFormat="1" ht="63">
      <c r="A40" s="165" t="s">
        <v>14904</v>
      </c>
      <c r="B40" s="166" t="s">
        <v>1088</v>
      </c>
      <c r="C40" s="170" t="s">
        <v>14903</v>
      </c>
      <c r="D40" s="213"/>
      <c r="E40" s="166" t="s">
        <v>15940</v>
      </c>
      <c r="F40" s="166" t="s">
        <v>14904</v>
      </c>
      <c r="G40" s="166" t="s">
        <v>12764</v>
      </c>
      <c r="H40" s="167"/>
      <c r="I40" s="168" t="s">
        <v>14909</v>
      </c>
      <c r="J40" s="168" t="s">
        <v>12345</v>
      </c>
      <c r="K40" s="207"/>
      <c r="L40" s="207"/>
      <c r="M40" s="207"/>
      <c r="N40" s="207"/>
      <c r="O40" s="207" t="s">
        <v>15939</v>
      </c>
      <c r="P40" s="169"/>
      <c r="Q40" s="208"/>
      <c r="R40" s="166" t="s">
        <v>14903</v>
      </c>
      <c r="S40" s="165" t="str">
        <f t="shared" ca="1" si="3"/>
        <v>CD</v>
      </c>
      <c r="T40" s="165" t="str">
        <f ca="1">IF(B40="","",IF(ISERROR(MATCH($J40,[1]SorP!$B$1:$B$6226,0)),"",INDIRECT("'SorP'!$A$"&amp;MATCH($S40&amp;$J40,[1]SorP!C:C,0))))</f>
        <v>CD-HK</v>
      </c>
      <c r="U40" s="185"/>
      <c r="V40" s="209">
        <f>IF(C40="",NA(),IF(OR(C40="Smelter not listed",C40="Smelter not yet identified"),MATCH($B40&amp;$D40,'[1]Smelter Look-up'!$J:$J,0),MATCH($B40&amp;$C40,'[1]Smelter Look-up'!$J:$J,0)))</f>
        <v>480</v>
      </c>
      <c r="X40" s="210">
        <f t="shared" si="1"/>
        <v>0</v>
      </c>
      <c r="AB40" s="211" t="str">
        <f t="shared" si="2"/>
        <v>TinMining Minerals Resources SARL</v>
      </c>
    </row>
    <row r="41" spans="1:28" s="210" customFormat="1" ht="75.599999999999994">
      <c r="A41" s="165" t="s">
        <v>12709</v>
      </c>
      <c r="B41" s="166" t="s">
        <v>1088</v>
      </c>
      <c r="C41" s="170" t="s">
        <v>12708</v>
      </c>
      <c r="D41" s="213"/>
      <c r="E41" s="166" t="s">
        <v>15934</v>
      </c>
      <c r="F41" s="166" t="s">
        <v>12709</v>
      </c>
      <c r="G41" s="166" t="s">
        <v>12764</v>
      </c>
      <c r="H41" s="167"/>
      <c r="I41" s="168" t="s">
        <v>12710</v>
      </c>
      <c r="J41" s="168" t="s">
        <v>1660</v>
      </c>
      <c r="K41" s="207"/>
      <c r="L41" s="207"/>
      <c r="M41" s="207"/>
      <c r="N41" s="207"/>
      <c r="O41" s="207" t="s">
        <v>15941</v>
      </c>
      <c r="P41" s="169"/>
      <c r="Q41" s="208"/>
      <c r="R41" s="166" t="s">
        <v>12708</v>
      </c>
      <c r="S41" s="165" t="str">
        <f t="shared" ca="1" si="3"/>
        <v>US</v>
      </c>
      <c r="T41" s="165" t="str">
        <f ca="1">IF(B41="","",IF(ISERROR(MATCH($J41,[1]SorP!$B$1:$B$6226,0)),"",INDIRECT("'SorP'!$A$"&amp;MATCH($S41&amp;$J41,[1]SorP!C:C,0))))</f>
        <v>US-AR</v>
      </c>
      <c r="U41" s="185"/>
      <c r="V41" s="209">
        <f>IF(C41="",NA(),IF(OR(C41="Smelter not listed",C41="Smelter not yet identified"),MATCH($B41&amp;$D41,'[1]Smelter Look-up'!$J:$J,0),MATCH($B41&amp;$C41,'[1]Smelter Look-up'!$J:$J,0)))</f>
        <v>525</v>
      </c>
      <c r="X41" s="210">
        <f t="shared" si="1"/>
        <v>0</v>
      </c>
      <c r="AB41" s="211" t="str">
        <f t="shared" si="2"/>
        <v>TinTin Technology &amp; Refining</v>
      </c>
    </row>
    <row r="42" spans="1:28" s="210" customFormat="1" ht="189">
      <c r="A42" s="165" t="s">
        <v>735</v>
      </c>
      <c r="B42" s="166" t="s">
        <v>1088</v>
      </c>
      <c r="C42" s="170" t="s">
        <v>15235</v>
      </c>
      <c r="D42" s="213"/>
      <c r="E42" s="166" t="s">
        <v>15934</v>
      </c>
      <c r="F42" s="166" t="s">
        <v>735</v>
      </c>
      <c r="G42" s="166" t="s">
        <v>12764</v>
      </c>
      <c r="H42" s="167"/>
      <c r="I42" s="168" t="s">
        <v>1679</v>
      </c>
      <c r="J42" s="168" t="s">
        <v>1660</v>
      </c>
      <c r="K42" s="207"/>
      <c r="L42" s="207"/>
      <c r="M42" s="207"/>
      <c r="N42" s="207"/>
      <c r="O42" s="207" t="s">
        <v>15942</v>
      </c>
      <c r="P42" s="169"/>
      <c r="Q42" s="208"/>
      <c r="R42" s="166" t="s">
        <v>15235</v>
      </c>
      <c r="S42" s="165" t="str">
        <f t="shared" ca="1" si="3"/>
        <v>US</v>
      </c>
      <c r="T42" s="165" t="str">
        <f ca="1">IF(B42="","",IF(ISERROR(MATCH($J42,[1]SorP!$B$1:$B$6226,0)),"",INDIRECT("'SorP'!$A$"&amp;MATCH($S42&amp;$J42,[1]SorP!C:C,0))))</f>
        <v>US-AR</v>
      </c>
      <c r="U42" s="185"/>
      <c r="V42" s="209">
        <f>IF(C42="",NA(),IF(OR(C42="Smelter not listed",C42="Smelter not yet identified"),MATCH($B42&amp;$D42,'[1]Smelter Look-up'!$J:$J,0),MATCH($B42&amp;$C42,'[1]Smelter Look-up'!$J:$J,0)))</f>
        <v>399</v>
      </c>
      <c r="X42" s="210">
        <f t="shared" si="1"/>
        <v>0</v>
      </c>
      <c r="AB42" s="211" t="str">
        <f t="shared" si="2"/>
        <v>TinAlpha Assembly Solutions Inc</v>
      </c>
    </row>
    <row r="43" spans="1:28" s="210" customFormat="1" ht="75.599999999999994">
      <c r="A43" s="165" t="s">
        <v>1699</v>
      </c>
      <c r="B43" s="166" t="s">
        <v>1088</v>
      </c>
      <c r="C43" s="170" t="s">
        <v>2057</v>
      </c>
      <c r="D43" s="213"/>
      <c r="E43" s="166" t="s">
        <v>15934</v>
      </c>
      <c r="F43" s="166" t="s">
        <v>1699</v>
      </c>
      <c r="G43" s="166" t="s">
        <v>12764</v>
      </c>
      <c r="H43" s="167"/>
      <c r="I43" s="168" t="s">
        <v>1700</v>
      </c>
      <c r="J43" s="168" t="s">
        <v>1575</v>
      </c>
      <c r="K43" s="207"/>
      <c r="L43" s="207"/>
      <c r="M43" s="207"/>
      <c r="N43" s="207"/>
      <c r="O43" s="207" t="s">
        <v>15943</v>
      </c>
      <c r="P43" s="169"/>
      <c r="Q43" s="208"/>
      <c r="R43" s="166" t="s">
        <v>2057</v>
      </c>
      <c r="S43" s="165" t="str">
        <f t="shared" ca="1" si="3"/>
        <v>US</v>
      </c>
      <c r="T43" s="165" t="str">
        <f ca="1">IF(B43="","",IF(ISERROR(MATCH($J43,[1]SorP!$B$1:$B$6226,0)),"",INDIRECT("'SorP'!$A$"&amp;MATCH($S43&amp;$J43,[1]SorP!C:C,0))))</f>
        <v>US-VI</v>
      </c>
      <c r="U43" s="185"/>
      <c r="V43" s="209">
        <f>IF(C43="",NA(),IF(OR(C43="Smelter not listed",C43="Smelter not yet identified"),MATCH($B43&amp;$D43,'[1]Smelter Look-up'!$J:$J,0),MATCH($B43&amp;$C43,'[1]Smelter Look-up'!$J:$J,0)))</f>
        <v>473</v>
      </c>
      <c r="X43" s="210">
        <f t="shared" si="1"/>
        <v>0</v>
      </c>
      <c r="AB43" s="211" t="str">
        <f t="shared" si="2"/>
        <v>TinMetallic Resources, Inc.</v>
      </c>
    </row>
    <row r="44" spans="1:28" s="210" customFormat="1" ht="75.599999999999994">
      <c r="A44" s="165" t="s">
        <v>747</v>
      </c>
      <c r="B44" s="166" t="s">
        <v>1088</v>
      </c>
      <c r="C44" s="170" t="s">
        <v>746</v>
      </c>
      <c r="D44" s="213"/>
      <c r="E44" s="166" t="s">
        <v>15932</v>
      </c>
      <c r="F44" s="166" t="s">
        <v>747</v>
      </c>
      <c r="G44" s="166" t="s">
        <v>12764</v>
      </c>
      <c r="H44" s="167"/>
      <c r="I44" s="168" t="s">
        <v>2233</v>
      </c>
      <c r="J44" s="168" t="s">
        <v>10585</v>
      </c>
      <c r="K44" s="207"/>
      <c r="L44" s="207"/>
      <c r="M44" s="207"/>
      <c r="N44" s="207"/>
      <c r="O44" s="207" t="s">
        <v>15944</v>
      </c>
      <c r="P44" s="169"/>
      <c r="Q44" s="208"/>
      <c r="R44" s="166" t="s">
        <v>746</v>
      </c>
      <c r="S44" s="165" t="str">
        <f t="shared" ca="1" si="3"/>
        <v>TH</v>
      </c>
      <c r="T44" s="165" t="str">
        <f ca="1">IF(B44="","",IF(ISERROR(MATCH($J44,[1]SorP!$B$1:$B$6226,0)),"",INDIRECT("'SorP'!$A$"&amp;MATCH($S44&amp;$J44,[1]SorP!C:C,0))))</f>
        <v>TD-ND</v>
      </c>
      <c r="U44" s="185"/>
      <c r="V44" s="209">
        <f>IF(C44="",NA(),IF(OR(C44="Smelter not listed",C44="Smelter not yet identified"),MATCH($B44&amp;$D44,'[1]Smelter Look-up'!$J:$J,0),MATCH($B44&amp;$C44,'[1]Smelter Look-up'!$J:$J,0)))</f>
        <v>490</v>
      </c>
      <c r="X44" s="210">
        <f t="shared" si="1"/>
        <v>0</v>
      </c>
      <c r="AB44" s="211" t="str">
        <f t="shared" si="2"/>
        <v>TinO.M. Manufacturing (Thailand) Co., Ltd.</v>
      </c>
    </row>
    <row r="45" spans="1:28" s="210" customFormat="1" ht="214.2">
      <c r="A45" s="165" t="s">
        <v>753</v>
      </c>
      <c r="B45" s="166" t="s">
        <v>1088</v>
      </c>
      <c r="C45" s="170" t="s">
        <v>989</v>
      </c>
      <c r="D45" s="213"/>
      <c r="E45" s="166" t="s">
        <v>15932</v>
      </c>
      <c r="F45" s="166" t="s">
        <v>753</v>
      </c>
      <c r="G45" s="166" t="s">
        <v>12764</v>
      </c>
      <c r="H45" s="167"/>
      <c r="I45" s="168" t="s">
        <v>1711</v>
      </c>
      <c r="J45" s="168" t="s">
        <v>1712</v>
      </c>
      <c r="K45" s="207"/>
      <c r="L45" s="207"/>
      <c r="M45" s="207"/>
      <c r="N45" s="207"/>
      <c r="O45" s="207" t="s">
        <v>15945</v>
      </c>
      <c r="P45" s="169"/>
      <c r="Q45" s="208"/>
      <c r="R45" s="166" t="s">
        <v>989</v>
      </c>
      <c r="S45" s="165" t="str">
        <f t="shared" ca="1" si="3"/>
        <v>TH</v>
      </c>
      <c r="T45" s="165" t="str">
        <f ca="1">IF(B45="","",IF(ISERROR(MATCH($J45,[1]SorP!$B$1:$B$6226,0)),"",INDIRECT("'SorP'!$A$"&amp;MATCH($S45&amp;$J45,[1]SorP!C:C,0))))</f>
        <v>TH-50</v>
      </c>
      <c r="U45" s="185"/>
      <c r="V45" s="209">
        <f>IF(C45="",NA(),IF(OR(C45="Smelter not listed",C45="Smelter not yet identified"),MATCH($B45&amp;$D45,'[1]Smelter Look-up'!$J:$J,0),MATCH($B45&amp;$C45,'[1]Smelter Look-up'!$J:$J,0)))</f>
        <v>521</v>
      </c>
      <c r="X45" s="210">
        <f t="shared" si="1"/>
        <v>0</v>
      </c>
      <c r="AB45" s="211" t="str">
        <f t="shared" si="2"/>
        <v>TinThaisarco</v>
      </c>
    </row>
    <row r="46" spans="1:28" s="210" customFormat="1" ht="88.2">
      <c r="A46" s="165" t="s">
        <v>752</v>
      </c>
      <c r="B46" s="166" t="s">
        <v>1088</v>
      </c>
      <c r="C46" s="170" t="s">
        <v>751</v>
      </c>
      <c r="D46" s="213"/>
      <c r="E46" s="166" t="s">
        <v>15946</v>
      </c>
      <c r="F46" s="166" t="s">
        <v>752</v>
      </c>
      <c r="G46" s="166" t="s">
        <v>12764</v>
      </c>
      <c r="H46" s="167"/>
      <c r="I46" s="168" t="s">
        <v>13312</v>
      </c>
      <c r="J46" s="168" t="s">
        <v>1630</v>
      </c>
      <c r="K46" s="207"/>
      <c r="L46" s="207"/>
      <c r="M46" s="207"/>
      <c r="N46" s="207"/>
      <c r="O46" s="207" t="s">
        <v>15947</v>
      </c>
      <c r="P46" s="169"/>
      <c r="Q46" s="208"/>
      <c r="R46" s="166" t="s">
        <v>751</v>
      </c>
      <c r="S46" s="165" t="str">
        <f t="shared" ca="1" si="3"/>
        <v>TW</v>
      </c>
      <c r="T46" s="165" t="str">
        <f ca="1">IF(B46="","",IF(ISERROR(MATCH($J46,[1]SorP!$B$1:$B$6226,0)),"",INDIRECT("'SorP'!$A$"&amp;MATCH($S46&amp;$J46,[1]SorP!C:C,0))))</f>
        <v>TT-ARI</v>
      </c>
      <c r="U46" s="185"/>
      <c r="V46" s="209">
        <f>IF(C46="",NA(),IF(OR(C46="Smelter not listed",C46="Smelter not yet identified"),MATCH($B46&amp;$D46,'[1]Smelter Look-up'!$J:$J,0),MATCH($B46&amp;$C46,'[1]Smelter Look-up'!$J:$J,0)))</f>
        <v>515</v>
      </c>
      <c r="X46" s="210">
        <f t="shared" si="1"/>
        <v>0</v>
      </c>
      <c r="AB46" s="211" t="str">
        <f t="shared" si="2"/>
        <v>TinRui Da Hung</v>
      </c>
    </row>
    <row r="47" spans="1:28" s="210" customFormat="1" ht="126">
      <c r="A47" s="165" t="s">
        <v>1730</v>
      </c>
      <c r="B47" s="166" t="s">
        <v>1088</v>
      </c>
      <c r="C47" s="170" t="s">
        <v>14899</v>
      </c>
      <c r="D47" s="213"/>
      <c r="E47" s="166" t="s">
        <v>15948</v>
      </c>
      <c r="F47" s="166" t="s">
        <v>1730</v>
      </c>
      <c r="G47" s="166" t="s">
        <v>12764</v>
      </c>
      <c r="H47" s="167"/>
      <c r="I47" s="168" t="s">
        <v>1731</v>
      </c>
      <c r="J47" s="168" t="s">
        <v>11963</v>
      </c>
      <c r="K47" s="207"/>
      <c r="L47" s="207"/>
      <c r="M47" s="207"/>
      <c r="N47" s="207"/>
      <c r="O47" s="207" t="s">
        <v>15949</v>
      </c>
      <c r="P47" s="169"/>
      <c r="Q47" s="208"/>
      <c r="R47" s="166" t="s">
        <v>14899</v>
      </c>
      <c r="S47" s="165" t="str">
        <f t="shared" ca="1" si="3"/>
        <v>ES</v>
      </c>
      <c r="T47" s="165" t="str">
        <f ca="1">IF(B47="","",IF(ISERROR(MATCH($J47,[1]SorP!$B$1:$B$6226,0)),"",INDIRECT("'SorP'!$A$"&amp;MATCH($S47&amp;$J47,[1]SorP!C:C,0))))</f>
        <v>ES-MU</v>
      </c>
      <c r="U47" s="185"/>
      <c r="V47" s="209">
        <f>IF(C47="",NA(),IF(OR(C47="Smelter not listed",C47="Smelter not yet identified"),MATCH($B47&amp;$D47,'[1]Smelter Look-up'!$J:$J,0),MATCH($B47&amp;$C47,'[1]Smelter Look-up'!$J:$J,0)))</f>
        <v>405</v>
      </c>
      <c r="X47" s="210">
        <f t="shared" si="1"/>
        <v>0</v>
      </c>
      <c r="AB47" s="211" t="str">
        <f t="shared" si="2"/>
        <v>TinAurubis Berango</v>
      </c>
    </row>
    <row r="48" spans="1:28" s="210" customFormat="1" ht="37.799999999999997">
      <c r="A48" s="165" t="s">
        <v>13348</v>
      </c>
      <c r="B48" s="166" t="s">
        <v>1088</v>
      </c>
      <c r="C48" s="170" t="s">
        <v>13334</v>
      </c>
      <c r="D48" s="213"/>
      <c r="E48" s="166" t="s">
        <v>15950</v>
      </c>
      <c r="F48" s="166" t="s">
        <v>13348</v>
      </c>
      <c r="G48" s="166" t="s">
        <v>12764</v>
      </c>
      <c r="H48" s="167"/>
      <c r="I48" s="168" t="s">
        <v>13359</v>
      </c>
      <c r="J48" s="168" t="s">
        <v>9642</v>
      </c>
      <c r="K48" s="207"/>
      <c r="L48" s="207"/>
      <c r="M48" s="207"/>
      <c r="N48" s="207"/>
      <c r="O48" s="207" t="s">
        <v>15951</v>
      </c>
      <c r="P48" s="169"/>
      <c r="Q48" s="208"/>
      <c r="R48" s="166" t="s">
        <v>13334</v>
      </c>
      <c r="S48" s="165" t="str">
        <f t="shared" ca="1" si="3"/>
        <v>RW</v>
      </c>
      <c r="T48" s="165" t="str">
        <f ca="1">IF(B48="","",IF(ISERROR(MATCH($J48,[1]SorP!$B$1:$B$6226,0)),"",INDIRECT("'SorP'!$A$"&amp;MATCH($S48&amp;$J48,[1]SorP!C:C,0))))</f>
        <v>RU-KO</v>
      </c>
      <c r="U48" s="185"/>
      <c r="V48" s="209">
        <f>IF(C48="",NA(),IF(OR(C48="Smelter not listed",C48="Smelter not yet identified"),MATCH($B48&amp;$D48,'[1]Smelter Look-up'!$J:$J,0),MATCH($B48&amp;$C48,'[1]Smelter Look-up'!$J:$J,0)))</f>
        <v>465</v>
      </c>
      <c r="X48" s="210">
        <f t="shared" si="1"/>
        <v>0</v>
      </c>
      <c r="AB48" s="211" t="str">
        <f t="shared" si="2"/>
        <v>TinLuna Smelter, Ltd.</v>
      </c>
    </row>
    <row r="49" spans="1:28" s="210" customFormat="1" ht="88.2">
      <c r="A49" s="165" t="s">
        <v>738</v>
      </c>
      <c r="B49" s="166" t="s">
        <v>1088</v>
      </c>
      <c r="C49" s="170" t="s">
        <v>778</v>
      </c>
      <c r="D49" s="213"/>
      <c r="E49" s="166" t="s">
        <v>15952</v>
      </c>
      <c r="F49" s="166" t="s">
        <v>738</v>
      </c>
      <c r="G49" s="166" t="s">
        <v>12764</v>
      </c>
      <c r="H49" s="167"/>
      <c r="I49" s="168" t="s">
        <v>1690</v>
      </c>
      <c r="J49" s="168" t="s">
        <v>9079</v>
      </c>
      <c r="K49" s="207"/>
      <c r="L49" s="207"/>
      <c r="M49" s="207"/>
      <c r="N49" s="207"/>
      <c r="O49" s="207" t="s">
        <v>15953</v>
      </c>
      <c r="P49" s="169"/>
      <c r="Q49" s="208"/>
      <c r="R49" s="166" t="s">
        <v>778</v>
      </c>
      <c r="S49" s="165" t="str">
        <f t="shared" ca="1" si="3"/>
        <v>PL</v>
      </c>
      <c r="T49" s="165" t="str">
        <f ca="1">IF(B49="","",IF(ISERROR(MATCH($J49,[1]SorP!$B$1:$B$6226,0)),"",INDIRECT("'SorP'!$A$"&amp;MATCH($S49&amp;$J49,[1]SorP!C:C,0))))</f>
        <v>PK-IS</v>
      </c>
      <c r="U49" s="185"/>
      <c r="V49" s="209">
        <f>IF(C49="",NA(),IF(OR(C49="Smelter not listed",C49="Smelter not yet identified"),MATCH($B49&amp;$D49,'[1]Smelter Look-up'!$J:$J,0),MATCH($B49&amp;$C49,'[1]Smelter Look-up'!$J:$J,0)))</f>
        <v>437</v>
      </c>
      <c r="X49" s="210">
        <f t="shared" si="1"/>
        <v>0</v>
      </c>
      <c r="AB49" s="211" t="str">
        <f t="shared" si="2"/>
        <v>TinFenix Metals</v>
      </c>
    </row>
    <row r="50" spans="1:28" s="210" customFormat="1" ht="75.599999999999994">
      <c r="A50" s="165" t="s">
        <v>1354</v>
      </c>
      <c r="B50" s="166" t="s">
        <v>1088</v>
      </c>
      <c r="C50" s="170" t="s">
        <v>1353</v>
      </c>
      <c r="D50" s="213"/>
      <c r="E50" s="166" t="s">
        <v>15954</v>
      </c>
      <c r="F50" s="166" t="s">
        <v>1354</v>
      </c>
      <c r="G50" s="166" t="s">
        <v>12764</v>
      </c>
      <c r="H50" s="167"/>
      <c r="I50" s="168" t="s">
        <v>12478</v>
      </c>
      <c r="J50" s="168" t="s">
        <v>9030</v>
      </c>
      <c r="K50" s="207"/>
      <c r="L50" s="207"/>
      <c r="M50" s="207"/>
      <c r="N50" s="207"/>
      <c r="O50" s="207" t="s">
        <v>15955</v>
      </c>
      <c r="P50" s="169"/>
      <c r="Q50" s="208"/>
      <c r="R50" s="166" t="s">
        <v>1353</v>
      </c>
      <c r="S50" s="165" t="str">
        <f t="shared" ca="1" si="3"/>
        <v>PH</v>
      </c>
      <c r="T50" s="165" t="str">
        <f ca="1">IF(B50="","",IF(ISERROR(MATCH($J50,[1]SorP!$B$1:$B$6226,0)),"",INDIRECT("'SorP'!$A$"&amp;MATCH($S50&amp;$J50,[1]SorP!C:C,0))))</f>
        <v>PH-15</v>
      </c>
      <c r="U50" s="185"/>
      <c r="V50" s="209">
        <f>IF(C50="",NA(),IF(OR(C50="Smelter not listed",C50="Smelter not yet identified"),MATCH($B50&amp;$D50,'[1]Smelter Look-up'!$J:$J,0),MATCH($B50&amp;$C50,'[1]Smelter Look-up'!$J:$J,0)))</f>
        <v>491</v>
      </c>
      <c r="X50" s="210">
        <f t="shared" si="1"/>
        <v>0</v>
      </c>
      <c r="AB50" s="211" t="str">
        <f t="shared" si="2"/>
        <v>TinO.M. Manufacturing Philippines, Inc.</v>
      </c>
    </row>
    <row r="51" spans="1:28" s="210" customFormat="1" ht="189">
      <c r="A51" s="165" t="s">
        <v>744</v>
      </c>
      <c r="B51" s="166" t="s">
        <v>1088</v>
      </c>
      <c r="C51" s="170" t="s">
        <v>992</v>
      </c>
      <c r="D51" s="213"/>
      <c r="E51" s="166" t="s">
        <v>15956</v>
      </c>
      <c r="F51" s="166" t="s">
        <v>744</v>
      </c>
      <c r="G51" s="166" t="s">
        <v>12764</v>
      </c>
      <c r="H51" s="167"/>
      <c r="I51" s="168" t="s">
        <v>1702</v>
      </c>
      <c r="J51" s="168" t="s">
        <v>8699</v>
      </c>
      <c r="K51" s="207"/>
      <c r="L51" s="207"/>
      <c r="M51" s="207"/>
      <c r="N51" s="207"/>
      <c r="O51" s="207" t="s">
        <v>15957</v>
      </c>
      <c r="P51" s="169"/>
      <c r="Q51" s="208"/>
      <c r="R51" s="166" t="s">
        <v>992</v>
      </c>
      <c r="S51" s="165" t="str">
        <f t="shared" ca="1" si="3"/>
        <v>PE</v>
      </c>
      <c r="T51" s="165" t="str">
        <f ca="1">IF(B51="","",IF(ISERROR(MATCH($J51,[1]SorP!$B$1:$B$6226,0)),"",INDIRECT("'SorP'!$A$"&amp;MATCH($S51&amp;$J51,[1]SorP!C:C,0))))</f>
        <v>PE-AYA</v>
      </c>
      <c r="U51" s="185"/>
      <c r="V51" s="209">
        <f>IF(C51="",NA(),IF(OR(C51="Smelter not listed",C51="Smelter not yet identified"),MATCH($B51&amp;$D51,'[1]Smelter Look-up'!$J:$J,0),MATCH($B51&amp;$C51,'[1]Smelter Look-up'!$J:$J,0)))</f>
        <v>481</v>
      </c>
      <c r="X51" s="210">
        <f t="shared" si="1"/>
        <v>0</v>
      </c>
      <c r="AB51" s="211" t="str">
        <f t="shared" si="2"/>
        <v>TinMinsur</v>
      </c>
    </row>
    <row r="52" spans="1:28" s="210" customFormat="1" ht="151.19999999999999">
      <c r="A52" s="165" t="s">
        <v>745</v>
      </c>
      <c r="B52" s="166" t="s">
        <v>1088</v>
      </c>
      <c r="C52" s="170" t="s">
        <v>1120</v>
      </c>
      <c r="D52" s="213"/>
      <c r="E52" s="166" t="s">
        <v>15922</v>
      </c>
      <c r="F52" s="166" t="s">
        <v>745</v>
      </c>
      <c r="G52" s="166" t="s">
        <v>12764</v>
      </c>
      <c r="H52" s="167"/>
      <c r="I52" s="168" t="s">
        <v>15195</v>
      </c>
      <c r="J52" s="168" t="s">
        <v>6497</v>
      </c>
      <c r="K52" s="207"/>
      <c r="L52" s="207"/>
      <c r="M52" s="207"/>
      <c r="N52" s="207"/>
      <c r="O52" s="207" t="s">
        <v>15958</v>
      </c>
      <c r="P52" s="169"/>
      <c r="Q52" s="208"/>
      <c r="R52" s="166" t="s">
        <v>1120</v>
      </c>
      <c r="S52" s="165" t="str">
        <f t="shared" ca="1" si="3"/>
        <v>JP</v>
      </c>
      <c r="T52" s="165" t="str">
        <f ca="1">IF(B52="","",IF(ISERROR(MATCH($J52,[1]SorP!$B$1:$B$6226,0)),"",INDIRECT("'SorP'!$A$"&amp;MATCH($S52&amp;$J52,[1]SorP!C:C,0))))</f>
        <v>IT-32</v>
      </c>
      <c r="U52" s="185"/>
      <c r="V52" s="209">
        <f>IF(C52="",NA(),IF(OR(C52="Smelter not listed",C52="Smelter not yet identified"),MATCH($B52&amp;$D52,'[1]Smelter Look-up'!$J:$J,0),MATCH($B52&amp;$C52,'[1]Smelter Look-up'!$J:$J,0)))</f>
        <v>482</v>
      </c>
      <c r="X52" s="210">
        <f t="shared" si="1"/>
        <v>0</v>
      </c>
      <c r="AB52" s="211" t="str">
        <f t="shared" si="2"/>
        <v>TinMitsubishi Materials Corporation</v>
      </c>
    </row>
    <row r="53" spans="1:28" s="210" customFormat="1" ht="63">
      <c r="A53" s="165" t="s">
        <v>1362</v>
      </c>
      <c r="B53" s="166" t="s">
        <v>1088</v>
      </c>
      <c r="C53" s="170" t="s">
        <v>866</v>
      </c>
      <c r="D53" s="213"/>
      <c r="E53" s="166" t="s">
        <v>15922</v>
      </c>
      <c r="F53" s="166" t="s">
        <v>1362</v>
      </c>
      <c r="G53" s="166" t="s">
        <v>12764</v>
      </c>
      <c r="H53" s="167"/>
      <c r="I53" s="168" t="s">
        <v>1526</v>
      </c>
      <c r="J53" s="168" t="s">
        <v>1527</v>
      </c>
      <c r="K53" s="207"/>
      <c r="L53" s="207"/>
      <c r="M53" s="207"/>
      <c r="N53" s="207"/>
      <c r="O53" s="207" t="s">
        <v>15959</v>
      </c>
      <c r="P53" s="169"/>
      <c r="Q53" s="208"/>
      <c r="R53" s="166" t="s">
        <v>866</v>
      </c>
      <c r="S53" s="165" t="str">
        <f t="shared" ca="1" si="3"/>
        <v>JP</v>
      </c>
      <c r="T53" s="165" t="str">
        <f ca="1">IF(B53="","",IF(ISERROR(MATCH($J53,[1]SorP!$B$1:$B$6226,0)),"",INDIRECT("'SorP'!$A$"&amp;MATCH($S53&amp;$J53,[1]SorP!C:C,0))))</f>
        <v>IT-LT</v>
      </c>
      <c r="U53" s="185"/>
      <c r="V53" s="209">
        <f>IF(C53="",NA(),IF(OR(C53="Smelter not listed",C53="Smelter not yet identified"),MATCH($B53&amp;$D53,'[1]Smelter Look-up'!$J:$J,0),MATCH($B53&amp;$C53,'[1]Smelter Look-up'!$J:$J,0)))</f>
        <v>425</v>
      </c>
      <c r="X53" s="210">
        <f t="shared" si="1"/>
        <v>0</v>
      </c>
      <c r="AB53" s="211" t="str">
        <f t="shared" si="2"/>
        <v>TinDowa</v>
      </c>
    </row>
    <row r="54" spans="1:28" s="210" customFormat="1" ht="126">
      <c r="A54" s="165" t="s">
        <v>767</v>
      </c>
      <c r="B54" s="166" t="s">
        <v>1088</v>
      </c>
      <c r="C54" s="170" t="s">
        <v>13289</v>
      </c>
      <c r="D54" s="213"/>
      <c r="E54" s="166" t="s">
        <v>15960</v>
      </c>
      <c r="F54" s="166" t="s">
        <v>767</v>
      </c>
      <c r="G54" s="166" t="s">
        <v>12764</v>
      </c>
      <c r="H54" s="167"/>
      <c r="I54" s="168" t="s">
        <v>1708</v>
      </c>
      <c r="J54" s="168" t="s">
        <v>5897</v>
      </c>
      <c r="K54" s="207"/>
      <c r="L54" s="207"/>
      <c r="M54" s="207"/>
      <c r="N54" s="207"/>
      <c r="O54" s="207" t="s">
        <v>15961</v>
      </c>
      <c r="P54" s="169"/>
      <c r="Q54" s="208"/>
      <c r="R54" s="166" t="s">
        <v>13289</v>
      </c>
      <c r="S54" s="165" t="str">
        <f t="shared" ca="1" si="3"/>
        <v>ID</v>
      </c>
      <c r="T54" s="165" t="str">
        <f ca="1">IF(B54="","",IF(ISERROR(MATCH($J54,[1]SorP!$B$1:$B$6226,0)),"",INDIRECT("'SorP'!$A$"&amp;MATCH($S54&amp;$J54,[1]SorP!C:C,0))))</f>
        <v>ID-NB</v>
      </c>
      <c r="U54" s="185"/>
      <c r="V54" s="209">
        <f>IF(C54="",NA(),IF(OR(C54="Smelter not listed",C54="Smelter not yet identified"),MATCH($B54&amp;$D54,'[1]Smelter Look-up'!$J:$J,0),MATCH($B54&amp;$C54,'[1]Smelter Look-up'!$J:$J,0)))</f>
        <v>509</v>
      </c>
      <c r="X54" s="210">
        <f t="shared" si="1"/>
        <v>0</v>
      </c>
      <c r="AB54" s="211" t="str">
        <f t="shared" si="2"/>
        <v>TinPT Timah Tbk Kundur</v>
      </c>
    </row>
    <row r="55" spans="1:28" s="210" customFormat="1" ht="126">
      <c r="A55" s="165" t="s">
        <v>750</v>
      </c>
      <c r="B55" s="166" t="s">
        <v>1088</v>
      </c>
      <c r="C55" s="170" t="s">
        <v>13288</v>
      </c>
      <c r="D55" s="213"/>
      <c r="E55" s="166" t="s">
        <v>15960</v>
      </c>
      <c r="F55" s="166" t="s">
        <v>750</v>
      </c>
      <c r="G55" s="166" t="s">
        <v>12764</v>
      </c>
      <c r="H55" s="167"/>
      <c r="I55" s="168" t="s">
        <v>1710</v>
      </c>
      <c r="J55" s="168" t="s">
        <v>12398</v>
      </c>
      <c r="K55" s="207"/>
      <c r="L55" s="207"/>
      <c r="M55" s="207"/>
      <c r="N55" s="207"/>
      <c r="O55" s="207" t="s">
        <v>15962</v>
      </c>
      <c r="P55" s="169"/>
      <c r="Q55" s="208"/>
      <c r="R55" s="166" t="s">
        <v>13288</v>
      </c>
      <c r="S55" s="165" t="str">
        <f t="shared" ca="1" si="3"/>
        <v>ID</v>
      </c>
      <c r="T55" s="165" t="str">
        <f ca="1">IF(B55="","",IF(ISERROR(MATCH($J55,[1]SorP!$B$1:$B$6226,0)),"",INDIRECT("'SorP'!$A$"&amp;MATCH($S55&amp;$J55,[1]SorP!C:C,0))))</f>
        <v>ID-ML</v>
      </c>
      <c r="U55" s="185"/>
      <c r="V55" s="209">
        <f>IF(C55="",NA(),IF(OR(C55="Smelter not listed",C55="Smelter not yet identified"),MATCH($B55&amp;$D55,'[1]Smelter Look-up'!$J:$J,0),MATCH($B55&amp;$C55,'[1]Smelter Look-up'!$J:$J,0)))</f>
        <v>510</v>
      </c>
      <c r="X55" s="210">
        <f t="shared" si="1"/>
        <v>0</v>
      </c>
      <c r="AB55" s="211" t="str">
        <f t="shared" si="2"/>
        <v>TinPT Timah Tbk Mentok</v>
      </c>
    </row>
    <row r="56" spans="1:28" s="210" customFormat="1" ht="151.19999999999999">
      <c r="A56" s="165" t="s">
        <v>749</v>
      </c>
      <c r="B56" s="166" t="s">
        <v>1088</v>
      </c>
      <c r="C56" s="170" t="s">
        <v>607</v>
      </c>
      <c r="D56" s="213"/>
      <c r="E56" s="166" t="s">
        <v>15960</v>
      </c>
      <c r="F56" s="166" t="s">
        <v>749</v>
      </c>
      <c r="G56" s="166" t="s">
        <v>12764</v>
      </c>
      <c r="H56" s="167"/>
      <c r="I56" s="168" t="s">
        <v>1686</v>
      </c>
      <c r="J56" s="168" t="s">
        <v>12398</v>
      </c>
      <c r="K56" s="207"/>
      <c r="L56" s="207"/>
      <c r="M56" s="207"/>
      <c r="N56" s="207"/>
      <c r="O56" s="207" t="s">
        <v>15963</v>
      </c>
      <c r="P56" s="169"/>
      <c r="Q56" s="208"/>
      <c r="R56" s="166" t="s">
        <v>607</v>
      </c>
      <c r="S56" s="165" t="str">
        <f t="shared" ca="1" si="3"/>
        <v>ID</v>
      </c>
      <c r="T56" s="165" t="str">
        <f ca="1">IF(B56="","",IF(ISERROR(MATCH($J56,[1]SorP!$B$1:$B$6226,0)),"",INDIRECT("'SorP'!$A$"&amp;MATCH($S56&amp;$J56,[1]SorP!C:C,0))))</f>
        <v>ID-ML</v>
      </c>
      <c r="U56" s="185"/>
      <c r="V56" s="209">
        <f>IF(C56="",NA(),IF(OR(C56="Smelter not listed",C56="Smelter not yet identified"),MATCH($B56&amp;$D56,'[1]Smelter Look-up'!$J:$J,0),MATCH($B56&amp;$C56,'[1]Smelter Look-up'!$J:$J,0)))</f>
        <v>502</v>
      </c>
      <c r="X56" s="210">
        <f t="shared" si="1"/>
        <v>0</v>
      </c>
      <c r="AB56" s="211" t="str">
        <f t="shared" si="2"/>
        <v>TinPT Mitra Stania Prima</v>
      </c>
    </row>
    <row r="57" spans="1:28" s="210" customFormat="1" ht="63">
      <c r="A57" s="165" t="s">
        <v>15455</v>
      </c>
      <c r="B57" s="166" t="s">
        <v>1088</v>
      </c>
      <c r="C57" s="170" t="s">
        <v>901</v>
      </c>
      <c r="D57" s="213" t="s">
        <v>15454</v>
      </c>
      <c r="E57" s="166" t="s">
        <v>15960</v>
      </c>
      <c r="F57" s="166" t="s">
        <v>15455</v>
      </c>
      <c r="G57" s="166" t="s">
        <v>12764</v>
      </c>
      <c r="H57" s="167"/>
      <c r="I57" s="168" t="s">
        <v>15908</v>
      </c>
      <c r="J57" s="168" t="s">
        <v>15908</v>
      </c>
      <c r="K57" s="207"/>
      <c r="L57" s="207"/>
      <c r="M57" s="207"/>
      <c r="N57" s="207"/>
      <c r="O57" s="207" t="s">
        <v>15964</v>
      </c>
      <c r="P57" s="169"/>
      <c r="Q57" s="208"/>
      <c r="R57" s="166" t="s">
        <v>15908</v>
      </c>
      <c r="S57" s="165" t="str">
        <f t="shared" ca="1" si="3"/>
        <v>ID</v>
      </c>
      <c r="T57" s="165" t="str">
        <f ca="1">IF(B57="","",IF(ISERROR(MATCH($J57,[1]SorP!$B$1:$B$6226,0)),"",INDIRECT("'SorP'!$A$"&amp;MATCH($S57&amp;$J57,[1]SorP!C:C,0))))</f>
        <v/>
      </c>
      <c r="U57" s="185"/>
      <c r="V57" s="209" t="e">
        <f>IF(C57="",NA(),IF(OR(C57="Smelter not listed",C57="Smelter not yet identified"),MATCH($B57&amp;$D57,'[1]Smelter Look-up'!$J:$J,0),MATCH($B57&amp;$C57,'[1]Smelter Look-up'!$J:$J,0)))</f>
        <v>#N/A</v>
      </c>
      <c r="X57" s="210">
        <f t="shared" si="1"/>
        <v>0</v>
      </c>
      <c r="AB57" s="211" t="str">
        <f t="shared" si="2"/>
        <v>TinSmelter Not Listed</v>
      </c>
    </row>
    <row r="58" spans="1:28" s="210" customFormat="1" ht="37.799999999999997">
      <c r="A58" s="165" t="s">
        <v>15179</v>
      </c>
      <c r="B58" s="166" t="s">
        <v>1088</v>
      </c>
      <c r="C58" s="170" t="s">
        <v>15178</v>
      </c>
      <c r="D58" s="213"/>
      <c r="E58" s="166" t="s">
        <v>15960</v>
      </c>
      <c r="F58" s="166" t="s">
        <v>15179</v>
      </c>
      <c r="G58" s="166" t="s">
        <v>12764</v>
      </c>
      <c r="H58" s="167"/>
      <c r="I58" s="168" t="s">
        <v>14554</v>
      </c>
      <c r="J58" s="168" t="s">
        <v>12398</v>
      </c>
      <c r="K58" s="207"/>
      <c r="L58" s="207"/>
      <c r="M58" s="207"/>
      <c r="N58" s="207"/>
      <c r="O58" s="207" t="s">
        <v>15965</v>
      </c>
      <c r="P58" s="169"/>
      <c r="Q58" s="208"/>
      <c r="R58" s="166" t="s">
        <v>15178</v>
      </c>
      <c r="S58" s="165" t="str">
        <f t="shared" ca="1" si="3"/>
        <v>ID</v>
      </c>
      <c r="T58" s="165" t="str">
        <f ca="1">IF(B58="","",IF(ISERROR(MATCH($J58,[1]SorP!$B$1:$B$6226,0)),"",INDIRECT("'SorP'!$A$"&amp;MATCH($S58&amp;$J58,[1]SorP!C:C,0))))</f>
        <v>ID-ML</v>
      </c>
      <c r="U58" s="185"/>
      <c r="V58" s="209">
        <f>IF(C58="",NA(),IF(OR(C58="Smelter not listed",C58="Smelter not yet identified"),MATCH($B58&amp;$D58,'[1]Smelter Look-up'!$J:$J,0),MATCH($B58&amp;$C58,'[1]Smelter Look-up'!$J:$J,0)))</f>
        <v>507</v>
      </c>
      <c r="X58" s="210">
        <f t="shared" si="1"/>
        <v>0</v>
      </c>
      <c r="AB58" s="211" t="str">
        <f t="shared" si="2"/>
        <v>TinPT Rajehan Ariq</v>
      </c>
    </row>
    <row r="59" spans="1:28" s="210" customFormat="1" ht="151.19999999999999">
      <c r="A59" s="165" t="s">
        <v>1356</v>
      </c>
      <c r="B59" s="166" t="s">
        <v>1088</v>
      </c>
      <c r="C59" s="170" t="s">
        <v>1355</v>
      </c>
      <c r="D59" s="213"/>
      <c r="E59" s="166" t="s">
        <v>15960</v>
      </c>
      <c r="F59" s="166" t="s">
        <v>1356</v>
      </c>
      <c r="G59" s="166" t="s">
        <v>12764</v>
      </c>
      <c r="H59" s="167"/>
      <c r="I59" s="168" t="s">
        <v>1686</v>
      </c>
      <c r="J59" s="168" t="s">
        <v>12398</v>
      </c>
      <c r="K59" s="207"/>
      <c r="L59" s="207"/>
      <c r="M59" s="207"/>
      <c r="N59" s="207"/>
      <c r="O59" s="207" t="s">
        <v>15966</v>
      </c>
      <c r="P59" s="169"/>
      <c r="Q59" s="208"/>
      <c r="R59" s="166" t="s">
        <v>1355</v>
      </c>
      <c r="S59" s="165" t="str">
        <f t="shared" ca="1" si="3"/>
        <v>ID</v>
      </c>
      <c r="T59" s="165" t="str">
        <f ca="1">IF(B59="","",IF(ISERROR(MATCH($J59,[1]SorP!$B$1:$B$6226,0)),"",INDIRECT("'SorP'!$A$"&amp;MATCH($S59&amp;$J59,[1]SorP!C:C,0))))</f>
        <v>ID-ML</v>
      </c>
      <c r="U59" s="185"/>
      <c r="V59" s="209">
        <f>IF(C59="",NA(),IF(OR(C59="Smelter not listed",C59="Smelter not yet identified"),MATCH($B59&amp;$D59,'[1]Smelter Look-up'!$J:$J,0),MATCH($B59&amp;$C59,'[1]Smelter Look-up'!$J:$J,0)))</f>
        <v>499</v>
      </c>
      <c r="X59" s="210">
        <f t="shared" si="1"/>
        <v>0</v>
      </c>
      <c r="AB59" s="211" t="str">
        <f t="shared" si="2"/>
        <v>TinPT ATD Makmur Mandiri Jaya</v>
      </c>
    </row>
    <row r="60" spans="1:28" s="210" customFormat="1" ht="50.4">
      <c r="A60" s="165" t="s">
        <v>14870</v>
      </c>
      <c r="B60" s="166" t="s">
        <v>1088</v>
      </c>
      <c r="C60" s="170" t="s">
        <v>14869</v>
      </c>
      <c r="D60" s="213"/>
      <c r="E60" s="166" t="s">
        <v>15960</v>
      </c>
      <c r="F60" s="166" t="s">
        <v>14870</v>
      </c>
      <c r="G60" s="166" t="s">
        <v>12764</v>
      </c>
      <c r="H60" s="167"/>
      <c r="I60" s="168" t="s">
        <v>14871</v>
      </c>
      <c r="J60" s="168" t="s">
        <v>1707</v>
      </c>
      <c r="K60" s="207"/>
      <c r="L60" s="207"/>
      <c r="M60" s="207"/>
      <c r="N60" s="207"/>
      <c r="O60" s="207" t="s">
        <v>15967</v>
      </c>
      <c r="P60" s="169"/>
      <c r="Q60" s="208"/>
      <c r="R60" s="166" t="s">
        <v>14869</v>
      </c>
      <c r="S60" s="165" t="str">
        <f t="shared" ca="1" si="3"/>
        <v>ID</v>
      </c>
      <c r="T60" s="165" t="str">
        <f ca="1">IF(B60="","",IF(ISERROR(MATCH($J60,[1]SorP!$B$1:$B$6226,0)),"",INDIRECT("'SorP'!$A$"&amp;MATCH($S60&amp;$J60,[1]SorP!C:C,0))))</f>
        <v>ID-NU</v>
      </c>
      <c r="U60" s="185"/>
      <c r="V60" s="209">
        <f>IF(C60="",NA(),IF(OR(C60="Smelter not listed",C60="Smelter not yet identified"),MATCH($B60&amp;$D60,'[1]Smelter Look-up'!$J:$J,0),MATCH($B60&amp;$C60,'[1]Smelter Look-up'!$J:$J,0)))</f>
        <v>501</v>
      </c>
      <c r="X60" s="210">
        <f t="shared" si="1"/>
        <v>0</v>
      </c>
      <c r="AB60" s="211" t="str">
        <f t="shared" si="2"/>
        <v>TinPT Cipta Persada Mulia</v>
      </c>
    </row>
    <row r="61" spans="1:28" s="210" customFormat="1" ht="126">
      <c r="A61" s="165" t="s">
        <v>15458</v>
      </c>
      <c r="B61" s="166" t="s">
        <v>1088</v>
      </c>
      <c r="C61" s="170" t="s">
        <v>901</v>
      </c>
      <c r="D61" s="213" t="s">
        <v>15457</v>
      </c>
      <c r="E61" s="166" t="s">
        <v>15960</v>
      </c>
      <c r="F61" s="166" t="s">
        <v>15458</v>
      </c>
      <c r="G61" s="166" t="s">
        <v>12764</v>
      </c>
      <c r="H61" s="167"/>
      <c r="I61" s="168" t="s">
        <v>15908</v>
      </c>
      <c r="J61" s="168" t="s">
        <v>15908</v>
      </c>
      <c r="K61" s="207"/>
      <c r="L61" s="207"/>
      <c r="M61" s="207"/>
      <c r="N61" s="207"/>
      <c r="O61" s="207" t="s">
        <v>15968</v>
      </c>
      <c r="P61" s="169"/>
      <c r="Q61" s="208"/>
      <c r="R61" s="166" t="s">
        <v>15908</v>
      </c>
      <c r="S61" s="165" t="str">
        <f t="shared" ca="1" si="3"/>
        <v>ID</v>
      </c>
      <c r="T61" s="165" t="str">
        <f ca="1">IF(B61="","",IF(ISERROR(MATCH($J61,[1]SorP!$B$1:$B$6226,0)),"",INDIRECT("'SorP'!$A$"&amp;MATCH($S61&amp;$J61,[1]SorP!C:C,0))))</f>
        <v/>
      </c>
      <c r="U61" s="185"/>
      <c r="V61" s="209" t="e">
        <f>IF(C61="",NA(),IF(OR(C61="Smelter not listed",C61="Smelter not yet identified"),MATCH($B61&amp;$D61,'[1]Smelter Look-up'!$J:$J,0),MATCH($B61&amp;$C61,'[1]Smelter Look-up'!$J:$J,0)))</f>
        <v>#N/A</v>
      </c>
      <c r="X61" s="210">
        <f t="shared" si="1"/>
        <v>0</v>
      </c>
      <c r="AB61" s="211" t="str">
        <f t="shared" si="2"/>
        <v>TinSmelter Not Listed</v>
      </c>
    </row>
    <row r="62" spans="1:28" s="210" customFormat="1" ht="50.4">
      <c r="A62" s="165" t="s">
        <v>15253</v>
      </c>
      <c r="B62" s="166" t="s">
        <v>1088</v>
      </c>
      <c r="C62" s="170" t="s">
        <v>15252</v>
      </c>
      <c r="D62" s="213"/>
      <c r="E62" s="166" t="s">
        <v>15960</v>
      </c>
      <c r="F62" s="166" t="s">
        <v>15253</v>
      </c>
      <c r="G62" s="166" t="s">
        <v>12764</v>
      </c>
      <c r="H62" s="167"/>
      <c r="I62" s="168" t="s">
        <v>14554</v>
      </c>
      <c r="J62" s="168" t="s">
        <v>12398</v>
      </c>
      <c r="K62" s="207"/>
      <c r="L62" s="207"/>
      <c r="M62" s="207"/>
      <c r="N62" s="207"/>
      <c r="O62" s="207" t="s">
        <v>15969</v>
      </c>
      <c r="P62" s="169"/>
      <c r="Q62" s="208"/>
      <c r="R62" s="166" t="s">
        <v>15252</v>
      </c>
      <c r="S62" s="165" t="str">
        <f t="shared" ca="1" si="3"/>
        <v>ID</v>
      </c>
      <c r="T62" s="165" t="str">
        <f ca="1">IF(B62="","",IF(ISERROR(MATCH($J62,[1]SorP!$B$1:$B$6226,0)),"",INDIRECT("'SorP'!$A$"&amp;MATCH($S62&amp;$J62,[1]SorP!C:C,0))))</f>
        <v>ID-ML</v>
      </c>
      <c r="U62" s="185"/>
      <c r="V62" s="209">
        <f>IF(C62="",NA(),IF(OR(C62="Smelter not listed",C62="Smelter not yet identified"),MATCH($B62&amp;$D62,'[1]Smelter Look-up'!$J:$J,0),MATCH($B62&amp;$C62,'[1]Smelter Look-up'!$J:$J,0)))</f>
        <v>505</v>
      </c>
      <c r="X62" s="210">
        <f t="shared" si="1"/>
        <v>0</v>
      </c>
      <c r="AB62" s="211" t="str">
        <f t="shared" si="2"/>
        <v>TinPT Prima Timah Utama</v>
      </c>
    </row>
    <row r="63" spans="1:28" s="210" customFormat="1" ht="50.4">
      <c r="A63" s="165" t="s">
        <v>15452</v>
      </c>
      <c r="B63" s="166" t="s">
        <v>1088</v>
      </c>
      <c r="C63" s="170" t="s">
        <v>901</v>
      </c>
      <c r="D63" s="213" t="s">
        <v>15451</v>
      </c>
      <c r="E63" s="166" t="s">
        <v>15960</v>
      </c>
      <c r="F63" s="166" t="s">
        <v>15452</v>
      </c>
      <c r="G63" s="166" t="s">
        <v>12764</v>
      </c>
      <c r="H63" s="167"/>
      <c r="I63" s="168" t="s">
        <v>15908</v>
      </c>
      <c r="J63" s="168" t="s">
        <v>15908</v>
      </c>
      <c r="K63" s="207"/>
      <c r="L63" s="207"/>
      <c r="M63" s="207"/>
      <c r="N63" s="207"/>
      <c r="O63" s="207" t="s">
        <v>15970</v>
      </c>
      <c r="P63" s="169"/>
      <c r="Q63" s="208"/>
      <c r="R63" s="166" t="s">
        <v>15908</v>
      </c>
      <c r="S63" s="165" t="str">
        <f t="shared" ca="1" si="3"/>
        <v>ID</v>
      </c>
      <c r="T63" s="165" t="str">
        <f ca="1">IF(B63="","",IF(ISERROR(MATCH($J63,[1]SorP!$B$1:$B$6226,0)),"",INDIRECT("'SorP'!$A$"&amp;MATCH($S63&amp;$J63,[1]SorP!C:C,0))))</f>
        <v/>
      </c>
      <c r="U63" s="185"/>
      <c r="V63" s="209" t="e">
        <f>IF(C63="",NA(),IF(OR(C63="Smelter not listed",C63="Smelter not yet identified"),MATCH($B63&amp;$D63,'[1]Smelter Look-up'!$J:$J,0),MATCH($B63&amp;$C63,'[1]Smelter Look-up'!$J:$J,0)))</f>
        <v>#N/A</v>
      </c>
      <c r="X63" s="210">
        <f t="shared" si="1"/>
        <v>0</v>
      </c>
      <c r="AB63" s="211" t="str">
        <f t="shared" si="2"/>
        <v>TinSmelter Not Listed</v>
      </c>
    </row>
    <row r="64" spans="1:28" s="210" customFormat="1" ht="88.2">
      <c r="A64" s="165" t="s">
        <v>742</v>
      </c>
      <c r="B64" s="166" t="s">
        <v>1088</v>
      </c>
      <c r="C64" s="170" t="s">
        <v>1281</v>
      </c>
      <c r="D64" s="213"/>
      <c r="E64" s="166" t="s">
        <v>15898</v>
      </c>
      <c r="F64" s="166" t="s">
        <v>742</v>
      </c>
      <c r="G64" s="166" t="s">
        <v>12764</v>
      </c>
      <c r="H64" s="167"/>
      <c r="I64" s="168" t="s">
        <v>1694</v>
      </c>
      <c r="J64" s="168" t="s">
        <v>13101</v>
      </c>
      <c r="K64" s="207"/>
      <c r="L64" s="207"/>
      <c r="M64" s="207"/>
      <c r="N64" s="207"/>
      <c r="O64" s="207" t="s">
        <v>15971</v>
      </c>
      <c r="P64" s="169"/>
      <c r="Q64" s="208"/>
      <c r="R64" s="166" t="s">
        <v>1281</v>
      </c>
      <c r="S64" s="165" t="str">
        <f t="shared" ca="1" si="3"/>
        <v>CN</v>
      </c>
      <c r="T64" s="165" t="str">
        <f ca="1">IF(B64="","",IF(ISERROR(MATCH($J64,[1]SorP!$B$1:$B$6226,0)),"",INDIRECT("'SorP'!$A$"&amp;MATCH($S64&amp;$J64,[1]SorP!C:C,0))))</f>
        <v>CN-NM</v>
      </c>
      <c r="U64" s="185"/>
      <c r="V64" s="209">
        <f>IF(C64="",NA(),IF(OR(C64="Smelter not listed",C64="Smelter not yet identified"),MATCH($B64&amp;$D64,'[1]Smelter Look-up'!$J:$J,0),MATCH($B64&amp;$C64,'[1]Smelter Look-up'!$J:$J,0)))</f>
        <v>411</v>
      </c>
      <c r="X64" s="210">
        <f t="shared" si="1"/>
        <v>0</v>
      </c>
      <c r="AB64" s="211" t="str">
        <f t="shared" si="2"/>
        <v>TinChina Tin Group Co., Ltd.</v>
      </c>
    </row>
    <row r="65" spans="1:28" s="210" customFormat="1" ht="63">
      <c r="A65" s="165" t="s">
        <v>15202</v>
      </c>
      <c r="B65" s="166" t="s">
        <v>1090</v>
      </c>
      <c r="C65" s="170" t="s">
        <v>15201</v>
      </c>
      <c r="D65" s="213"/>
      <c r="E65" s="166" t="s">
        <v>15946</v>
      </c>
      <c r="F65" s="166" t="s">
        <v>15202</v>
      </c>
      <c r="G65" s="166" t="s">
        <v>12764</v>
      </c>
      <c r="H65" s="167"/>
      <c r="I65" s="168" t="s">
        <v>15210</v>
      </c>
      <c r="J65" s="168" t="s">
        <v>11050</v>
      </c>
      <c r="K65" s="207"/>
      <c r="L65" s="207"/>
      <c r="M65" s="207"/>
      <c r="N65" s="207"/>
      <c r="O65" s="207" t="s">
        <v>15939</v>
      </c>
      <c r="P65" s="169"/>
      <c r="Q65" s="208"/>
      <c r="R65" s="166" t="s">
        <v>15201</v>
      </c>
      <c r="S65" s="165" t="str">
        <f t="shared" ca="1" si="3"/>
        <v>TW</v>
      </c>
      <c r="T65" s="165" t="str">
        <f ca="1">IF(B65="","",IF(ISERROR(MATCH($J65,[1]SorP!$B$1:$B$6226,0)),"",INDIRECT("'SorP'!$A$"&amp;MATCH($S65&amp;$J65,[1]SorP!C:C,0))))</f>
        <v>TT-SGE</v>
      </c>
      <c r="U65" s="185"/>
      <c r="V65" s="209">
        <f>IF(C65="",NA(),IF(OR(C65="Smelter not listed",C65="Smelter not yet identified"),MATCH($B65&amp;$D65,'[1]Smelter Look-up'!$J:$J,0),MATCH($B65&amp;$C65,'[1]Smelter Look-up'!$J:$J,0)))</f>
        <v>607</v>
      </c>
      <c r="X65" s="210">
        <f t="shared" si="1"/>
        <v>0</v>
      </c>
      <c r="AB65" s="211" t="str">
        <f t="shared" si="2"/>
        <v>TungstenLianyou Resources Co., Ltd.</v>
      </c>
    </row>
    <row r="66" spans="1:28" s="210" customFormat="1" ht="100.8">
      <c r="A66" s="165" t="s">
        <v>2175</v>
      </c>
      <c r="B66" s="166" t="s">
        <v>1088</v>
      </c>
      <c r="C66" s="170" t="s">
        <v>2228</v>
      </c>
      <c r="D66" s="213"/>
      <c r="E66" s="166" t="s">
        <v>15898</v>
      </c>
      <c r="F66" s="166" t="s">
        <v>2175</v>
      </c>
      <c r="G66" s="166" t="s">
        <v>12764</v>
      </c>
      <c r="H66" s="167"/>
      <c r="I66" s="168" t="s">
        <v>1693</v>
      </c>
      <c r="J66" s="168" t="s">
        <v>13121</v>
      </c>
      <c r="K66" s="207"/>
      <c r="L66" s="207"/>
      <c r="M66" s="207"/>
      <c r="N66" s="207"/>
      <c r="O66" s="207" t="s">
        <v>15972</v>
      </c>
      <c r="P66" s="169"/>
      <c r="Q66" s="208"/>
      <c r="R66" s="166" t="s">
        <v>2228</v>
      </c>
      <c r="S66" s="165" t="str">
        <f t="shared" ca="1" si="3"/>
        <v>CN</v>
      </c>
      <c r="T66" s="165" t="str">
        <f ca="1">IF(B66="","",IF(ISERROR(MATCH($J66,[1]SorP!$B$1:$B$6226,0)),"",INDIRECT("'SorP'!$A$"&amp;MATCH($S66&amp;$J66,[1]SorP!C:C,0))))</f>
        <v>CN-JL</v>
      </c>
      <c r="U66" s="185"/>
      <c r="V66" s="209">
        <f>IF(C66="",NA(),IF(OR(C66="Smelter not listed",C66="Smelter not yet identified"),MATCH($B66&amp;$D66,'[1]Smelter Look-up'!$J:$J,0),MATCH($B66&amp;$C66,'[1]Smelter Look-up'!$J:$J,0)))</f>
        <v>408</v>
      </c>
      <c r="X66" s="210">
        <f t="shared" si="1"/>
        <v>0</v>
      </c>
      <c r="AB66" s="211" t="str">
        <f t="shared" si="2"/>
        <v>TinChenzhou Yunxiang Mining and Metallurgy Co., Ltd.</v>
      </c>
    </row>
    <row r="67" spans="1:28" s="210" customFormat="1" ht="189">
      <c r="A67" s="165" t="s">
        <v>739</v>
      </c>
      <c r="B67" s="166" t="s">
        <v>1088</v>
      </c>
      <c r="C67" s="170" t="s">
        <v>2053</v>
      </c>
      <c r="D67" s="213"/>
      <c r="E67" s="166" t="s">
        <v>15898</v>
      </c>
      <c r="F67" s="166" t="s">
        <v>739</v>
      </c>
      <c r="G67" s="166" t="s">
        <v>12764</v>
      </c>
      <c r="H67" s="167"/>
      <c r="I67" s="168" t="s">
        <v>2336</v>
      </c>
      <c r="J67" s="168" t="s">
        <v>13126</v>
      </c>
      <c r="K67" s="207"/>
      <c r="L67" s="207"/>
      <c r="M67" s="207"/>
      <c r="N67" s="207"/>
      <c r="O67" s="207" t="s">
        <v>15973</v>
      </c>
      <c r="P67" s="169"/>
      <c r="Q67" s="208"/>
      <c r="R67" s="166" t="s">
        <v>2053</v>
      </c>
      <c r="S67" s="165" t="str">
        <f t="shared" ca="1" si="3"/>
        <v>CN</v>
      </c>
      <c r="T67" s="165" t="str">
        <f ca="1">IF(B67="","",IF(ISERROR(MATCH($J67,[1]SorP!$B$1:$B$6226,0)),"",INDIRECT("'SorP'!$A$"&amp;MATCH($S67&amp;$J67,[1]SorP!C:C,0))))</f>
        <v>CN-ZJ</v>
      </c>
      <c r="U67" s="185"/>
      <c r="V67" s="209">
        <f>IF(C67="",NA(),IF(OR(C67="Smelter not listed",C67="Smelter not yet identified"),MATCH($B67&amp;$D67,'[1]Smelter Look-up'!$J:$J,0),MATCH($B67&amp;$C67,'[1]Smelter Look-up'!$J:$J,0)))</f>
        <v>443</v>
      </c>
      <c r="X67" s="210">
        <f t="shared" si="1"/>
        <v>0</v>
      </c>
      <c r="AB67" s="211" t="str">
        <f t="shared" si="2"/>
        <v>TinGejiu Non-Ferrous Metal Processing Co., Ltd.</v>
      </c>
    </row>
    <row r="68" spans="1:28" s="210" customFormat="1" ht="75.599999999999994">
      <c r="A68" s="165" t="s">
        <v>12470</v>
      </c>
      <c r="B68" s="166" t="s">
        <v>1088</v>
      </c>
      <c r="C68" s="170" t="s">
        <v>12469</v>
      </c>
      <c r="D68" s="213"/>
      <c r="E68" s="166" t="s">
        <v>15898</v>
      </c>
      <c r="F68" s="166" t="s">
        <v>12470</v>
      </c>
      <c r="G68" s="166" t="s">
        <v>12764</v>
      </c>
      <c r="H68" s="167"/>
      <c r="I68" s="168" t="s">
        <v>12484</v>
      </c>
      <c r="J68" s="168" t="s">
        <v>13100</v>
      </c>
      <c r="K68" s="207"/>
      <c r="L68" s="207"/>
      <c r="M68" s="207"/>
      <c r="N68" s="207"/>
      <c r="O68" s="207" t="s">
        <v>15974</v>
      </c>
      <c r="P68" s="169"/>
      <c r="Q68" s="208"/>
      <c r="R68" s="166" t="s">
        <v>12469</v>
      </c>
      <c r="S68" s="165" t="str">
        <f t="shared" ca="1" si="3"/>
        <v>CN</v>
      </c>
      <c r="T68" s="165" t="str">
        <f ca="1">IF(B68="","",IF(ISERROR(MATCH($J68,[1]SorP!$B$1:$B$6226,0)),"",INDIRECT("'SorP'!$A$"&amp;MATCH($S68&amp;$J68,[1]SorP!C:C,0))))</f>
        <v>CN-NX</v>
      </c>
      <c r="U68" s="185"/>
      <c r="V68" s="209">
        <f>IF(C68="",NA(),IF(OR(C68="Smelter not listed",C68="Smelter not yet identified"),MATCH($B68&amp;$D68,'[1]Smelter Look-up'!$J:$J,0),MATCH($B68&amp;$C68,'[1]Smelter Look-up'!$J:$J,0)))</f>
        <v>409</v>
      </c>
      <c r="X68" s="210">
        <f t="shared" si="1"/>
        <v>0</v>
      </c>
      <c r="AB68" s="211" t="str">
        <f t="shared" si="2"/>
        <v>TinChifeng Dajingzi Tin Industry Co., Ltd.</v>
      </c>
    </row>
    <row r="69" spans="1:28" s="210" customFormat="1" ht="88.2">
      <c r="A69" s="165" t="s">
        <v>2419</v>
      </c>
      <c r="B69" s="166" t="s">
        <v>1088</v>
      </c>
      <c r="C69" s="170" t="s">
        <v>2418</v>
      </c>
      <c r="D69" s="213"/>
      <c r="E69" s="166" t="s">
        <v>15898</v>
      </c>
      <c r="F69" s="166" t="s">
        <v>2419</v>
      </c>
      <c r="G69" s="166" t="s">
        <v>12764</v>
      </c>
      <c r="H69" s="167"/>
      <c r="I69" s="168" t="s">
        <v>1737</v>
      </c>
      <c r="J69" s="168" t="s">
        <v>13122</v>
      </c>
      <c r="K69" s="207"/>
      <c r="L69" s="207"/>
      <c r="M69" s="207"/>
      <c r="N69" s="207"/>
      <c r="O69" s="207" t="s">
        <v>15975</v>
      </c>
      <c r="P69" s="169"/>
      <c r="Q69" s="208"/>
      <c r="R69" s="166" t="s">
        <v>2418</v>
      </c>
      <c r="S69" s="165" t="str">
        <f ca="1">IF(B69="","",IF(ISERROR(MATCH($E69,CL,0)),"Unknown",INDIRECT("'C'!$A$"&amp;MATCH($E69,CL,0)+1)))</f>
        <v>CN</v>
      </c>
      <c r="T69" s="165" t="str">
        <f ca="1">IF(B69="","",IF(ISERROR(MATCH($J69,[1]SorP!$B$1:$B$6226,0)),"",INDIRECT("'SorP'!$A$"&amp;MATCH($S69&amp;$J69,[1]SorP!C:C,0))))</f>
        <v>CN-GS</v>
      </c>
      <c r="U69" s="185"/>
      <c r="V69" s="209">
        <f>IF(C69="",NA(),IF(OR(C69="Smelter not listed",C69="Smelter not yet identified"),MATCH($B69&amp;$D69,'[1]Smelter Look-up'!$J:$J,0),MATCH($B69&amp;$C69,'[1]Smelter Look-up'!$J:$J,0)))</f>
        <v>450</v>
      </c>
      <c r="X69" s="210">
        <f>IF(AND(C69="Smelter not listed",OR(LEN(D69)=0,LEN(E69)=0)),1,0)</f>
        <v>0</v>
      </c>
      <c r="AB69" s="211" t="str">
        <f>B69&amp;C69</f>
        <v>TinGuangdong Hanhe Non-Ferrous Metal Co., Ltd.</v>
      </c>
    </row>
    <row r="70" spans="1:28" s="210" customFormat="1" ht="138.6">
      <c r="A70" s="165" t="s">
        <v>1705</v>
      </c>
      <c r="B70" s="166" t="s">
        <v>1088</v>
      </c>
      <c r="C70" s="170" t="s">
        <v>12706</v>
      </c>
      <c r="D70" s="213"/>
      <c r="E70" s="166" t="s">
        <v>15898</v>
      </c>
      <c r="F70" s="166" t="s">
        <v>1705</v>
      </c>
      <c r="G70" s="166" t="s">
        <v>12764</v>
      </c>
      <c r="H70" s="167"/>
      <c r="I70" s="168" t="s">
        <v>1692</v>
      </c>
      <c r="J70" s="168" t="s">
        <v>13117</v>
      </c>
      <c r="K70" s="207"/>
      <c r="L70" s="207"/>
      <c r="M70" s="207"/>
      <c r="N70" s="207"/>
      <c r="O70" s="207" t="s">
        <v>15976</v>
      </c>
      <c r="P70" s="169"/>
      <c r="Q70" s="208"/>
      <c r="R70" s="166" t="s">
        <v>12706</v>
      </c>
      <c r="S70" s="165" t="str">
        <f t="shared" ref="S70:S101" ca="1" si="4">IF(B70="","",IF(ISERROR(MATCH($E70,CL,0)),"Unknown",INDIRECT("'C'!$A$"&amp;MATCH($E70,CL,0)+1)))</f>
        <v>CN</v>
      </c>
      <c r="T70" s="165" t="str">
        <f ca="1">IF(B70="","",IF(ISERROR(MATCH($J70,[1]SorP!$B$1:$B$6226,0)),"",INDIRECT("'SorP'!$A$"&amp;MATCH($S70&amp;$J70,[1]SorP!C:C,0))))</f>
        <v>CN-LN</v>
      </c>
      <c r="U70" s="185"/>
      <c r="V70" s="209">
        <f>IF(C70="",NA(),IF(OR(C70="Smelter not listed",C70="Smelter not yet identified"),MATCH($B70&amp;$D70,'[1]Smelter Look-up'!$J:$J,0),MATCH($B70&amp;$C70,'[1]Smelter Look-up'!$J:$J,0)))</f>
        <v>458</v>
      </c>
      <c r="X70" s="210">
        <f t="shared" ref="X70:X132" si="5">IF(AND(C70="Smelter not listed",OR(LEN(D70)=0,LEN(E70)=0)),1,0)</f>
        <v>0</v>
      </c>
      <c r="AB70" s="211" t="str">
        <f t="shared" ref="AB70:AB132" si="6">B70&amp;C70</f>
        <v>TinJiangxi New Nanshan Technology Ltd.</v>
      </c>
    </row>
    <row r="71" spans="1:28" s="210" customFormat="1" ht="113.4">
      <c r="A71" s="165" t="s">
        <v>15187</v>
      </c>
      <c r="B71" s="166" t="s">
        <v>1088</v>
      </c>
      <c r="C71" s="170" t="s">
        <v>15186</v>
      </c>
      <c r="D71" s="213"/>
      <c r="E71" s="166" t="s">
        <v>15977</v>
      </c>
      <c r="F71" s="166" t="s">
        <v>15187</v>
      </c>
      <c r="G71" s="166" t="s">
        <v>12764</v>
      </c>
      <c r="H71" s="167"/>
      <c r="I71" s="168" t="s">
        <v>15197</v>
      </c>
      <c r="J71" s="168" t="s">
        <v>8327</v>
      </c>
      <c r="K71" s="207"/>
      <c r="L71" s="207"/>
      <c r="M71" s="207"/>
      <c r="N71" s="207"/>
      <c r="O71" s="207" t="s">
        <v>15978</v>
      </c>
      <c r="P71" s="169"/>
      <c r="Q71" s="208"/>
      <c r="R71" s="166" t="s">
        <v>15186</v>
      </c>
      <c r="S71" s="165" t="str">
        <f t="shared" ca="1" si="4"/>
        <v>MY</v>
      </c>
      <c r="T71" s="165" t="str">
        <f ca="1">IF(B71="","",IF(ISERROR(MATCH($J71,[1]SorP!$B$1:$B$6226,0)),"",INDIRECT("'SorP'!$A$"&amp;MATCH($S71&amp;$J71,[1]SorP!C:C,0))))</f>
        <v>MX-SLP</v>
      </c>
      <c r="U71" s="185"/>
      <c r="V71" s="209">
        <f>IF(C71="",NA(),IF(OR(C71="Smelter not listed",C71="Smelter not yet identified"),MATCH($B71&amp;$D71,'[1]Smelter Look-up'!$J:$J,0),MATCH($B71&amp;$C71,'[1]Smelter Look-up'!$J:$J,0)))</f>
        <v>469</v>
      </c>
      <c r="X71" s="210">
        <f t="shared" si="5"/>
        <v>0</v>
      </c>
      <c r="AB71" s="211" t="str">
        <f t="shared" si="6"/>
        <v>TinMalaysia Smelting Corporation Berhad (Port Klang)</v>
      </c>
    </row>
    <row r="72" spans="1:28" s="210" customFormat="1" ht="88.2">
      <c r="A72" s="165" t="s">
        <v>755</v>
      </c>
      <c r="B72" s="166" t="s">
        <v>1088</v>
      </c>
      <c r="C72" s="170" t="s">
        <v>2073</v>
      </c>
      <c r="D72" s="213"/>
      <c r="E72" s="166" t="s">
        <v>15898</v>
      </c>
      <c r="F72" s="166" t="s">
        <v>755</v>
      </c>
      <c r="G72" s="166" t="s">
        <v>12764</v>
      </c>
      <c r="H72" s="167"/>
      <c r="I72" s="168" t="s">
        <v>2336</v>
      </c>
      <c r="J72" s="168" t="s">
        <v>13126</v>
      </c>
      <c r="K72" s="207"/>
      <c r="L72" s="207"/>
      <c r="M72" s="207"/>
      <c r="N72" s="207"/>
      <c r="O72" s="207" t="s">
        <v>15979</v>
      </c>
      <c r="P72" s="169"/>
      <c r="Q72" s="208"/>
      <c r="R72" s="166" t="s">
        <v>2073</v>
      </c>
      <c r="S72" s="165" t="str">
        <f t="shared" ca="1" si="4"/>
        <v>CN</v>
      </c>
      <c r="T72" s="165" t="str">
        <f ca="1">IF(B72="","",IF(ISERROR(MATCH($J72,[1]SorP!$B$1:$B$6226,0)),"",INDIRECT("'SorP'!$A$"&amp;MATCH($S72&amp;$J72,[1]SorP!C:C,0))))</f>
        <v>CN-ZJ</v>
      </c>
      <c r="U72" s="185"/>
      <c r="V72" s="209">
        <f>IF(C72="",NA(),IF(OR(C72="Smelter not listed",C72="Smelter not yet identified"),MATCH($B72&amp;$D72,'[1]Smelter Look-up'!$J:$J,0),MATCH($B72&amp;$C72,'[1]Smelter Look-up'!$J:$J,0)))</f>
        <v>539</v>
      </c>
      <c r="X72" s="210">
        <f t="shared" si="5"/>
        <v>0</v>
      </c>
      <c r="AB72" s="211" t="str">
        <f t="shared" si="6"/>
        <v>TinYunnan Chengfeng Non-ferrous Metals Co., Ltd.</v>
      </c>
    </row>
    <row r="73" spans="1:28" s="210" customFormat="1" ht="100.8">
      <c r="A73" s="165" t="s">
        <v>756</v>
      </c>
      <c r="B73" s="166" t="s">
        <v>1088</v>
      </c>
      <c r="C73" s="170" t="s">
        <v>14867</v>
      </c>
      <c r="D73" s="213"/>
      <c r="E73" s="166" t="s">
        <v>15898</v>
      </c>
      <c r="F73" s="166" t="s">
        <v>756</v>
      </c>
      <c r="G73" s="166" t="s">
        <v>12764</v>
      </c>
      <c r="H73" s="167"/>
      <c r="I73" s="168" t="s">
        <v>2336</v>
      </c>
      <c r="J73" s="168" t="s">
        <v>13126</v>
      </c>
      <c r="K73" s="207"/>
      <c r="L73" s="207"/>
      <c r="M73" s="207"/>
      <c r="N73" s="207"/>
      <c r="O73" s="207" t="s">
        <v>15980</v>
      </c>
      <c r="P73" s="169"/>
      <c r="Q73" s="208"/>
      <c r="R73" s="166" t="s">
        <v>14867</v>
      </c>
      <c r="S73" s="165" t="str">
        <f t="shared" ca="1" si="4"/>
        <v>CN</v>
      </c>
      <c r="T73" s="165" t="str">
        <f ca="1">IF(B73="","",IF(ISERROR(MATCH($J73,[1]SorP!$B$1:$B$6226,0)),"",INDIRECT("'SorP'!$A$"&amp;MATCH($S73&amp;$J73,[1]SorP!C:C,0))))</f>
        <v>CN-ZJ</v>
      </c>
      <c r="U73" s="185"/>
      <c r="V73" s="209">
        <f>IF(C73="",NA(),IF(OR(C73="Smelter not listed",C73="Smelter not yet identified"),MATCH($B73&amp;$D73,'[1]Smelter Look-up'!$J:$J,0),MATCH($B73&amp;$C73,'[1]Smelter Look-up'!$J:$J,0)))</f>
        <v>524</v>
      </c>
      <c r="X73" s="210">
        <f t="shared" si="5"/>
        <v>0</v>
      </c>
      <c r="AB73" s="211" t="str">
        <f t="shared" si="6"/>
        <v>TinTin Smelting Branch of Yunnan Tin Co., Ltd.</v>
      </c>
    </row>
    <row r="74" spans="1:28" s="210" customFormat="1" ht="100.8">
      <c r="A74" s="165" t="s">
        <v>13295</v>
      </c>
      <c r="B74" s="166" t="s">
        <v>1088</v>
      </c>
      <c r="C74" s="170" t="s">
        <v>13294</v>
      </c>
      <c r="D74" s="213"/>
      <c r="E74" s="166" t="s">
        <v>15898</v>
      </c>
      <c r="F74" s="166" t="s">
        <v>13295</v>
      </c>
      <c r="G74" s="166" t="s">
        <v>12764</v>
      </c>
      <c r="H74" s="167"/>
      <c r="I74" s="168" t="s">
        <v>2336</v>
      </c>
      <c r="J74" s="168" t="s">
        <v>13126</v>
      </c>
      <c r="K74" s="207"/>
      <c r="L74" s="207"/>
      <c r="M74" s="207"/>
      <c r="N74" s="207"/>
      <c r="O74" s="207" t="s">
        <v>15981</v>
      </c>
      <c r="P74" s="169"/>
      <c r="Q74" s="208"/>
      <c r="R74" s="166" t="s">
        <v>13294</v>
      </c>
      <c r="S74" s="165" t="str">
        <f t="shared" ca="1" si="4"/>
        <v>CN</v>
      </c>
      <c r="T74" s="165" t="str">
        <f ca="1">IF(B74="","",IF(ISERROR(MATCH($J74,[1]SorP!$B$1:$B$6226,0)),"",INDIRECT("'SorP'!$A$"&amp;MATCH($S74&amp;$J74,[1]SorP!C:C,0))))</f>
        <v>CN-ZJ</v>
      </c>
      <c r="U74" s="185"/>
      <c r="V74" s="209">
        <f>IF(C74="",NA(),IF(OR(C74="Smelter not listed",C74="Smelter not yet identified"),MATCH($B74&amp;$D74,'[1]Smelter Look-up'!$J:$J,0),MATCH($B74&amp;$C74,'[1]Smelter Look-up'!$J:$J,0)))</f>
        <v>547</v>
      </c>
      <c r="X74" s="210">
        <f t="shared" si="5"/>
        <v>0</v>
      </c>
      <c r="AB74" s="211" t="str">
        <f t="shared" si="6"/>
        <v>TinYunnan Yunfan Non-ferrous Metals Co., Ltd.</v>
      </c>
    </row>
    <row r="75" spans="1:28" s="210" customFormat="1" ht="75.599999999999994">
      <c r="A75" s="165" t="s">
        <v>1727</v>
      </c>
      <c r="B75" s="166" t="s">
        <v>1088</v>
      </c>
      <c r="C75" s="170" t="s">
        <v>11985</v>
      </c>
      <c r="D75" s="213"/>
      <c r="E75" s="166" t="s">
        <v>15894</v>
      </c>
      <c r="F75" s="166" t="s">
        <v>1727</v>
      </c>
      <c r="G75" s="166" t="s">
        <v>12764</v>
      </c>
      <c r="H75" s="167"/>
      <c r="I75" s="168" t="s">
        <v>1644</v>
      </c>
      <c r="J75" s="168" t="s">
        <v>1678</v>
      </c>
      <c r="K75" s="207"/>
      <c r="L75" s="207"/>
      <c r="M75" s="207"/>
      <c r="N75" s="207"/>
      <c r="O75" s="207" t="s">
        <v>15982</v>
      </c>
      <c r="P75" s="169"/>
      <c r="Q75" s="208"/>
      <c r="R75" s="166" t="s">
        <v>11985</v>
      </c>
      <c r="S75" s="165" t="str">
        <f t="shared" ca="1" si="4"/>
        <v>BR</v>
      </c>
      <c r="T75" s="165" t="str">
        <f ca="1">IF(B75="","",IF(ISERROR(MATCH($J75,[1]SorP!$B$1:$B$6226,0)),"",INDIRECT("'SorP'!$A$"&amp;MATCH($S75&amp;$J75,[1]SorP!C:C,0))))</f>
        <v>BR-MG</v>
      </c>
      <c r="U75" s="185"/>
      <c r="V75" s="209">
        <f>IF(C75="",NA(),IF(OR(C75="Smelter not listed",C75="Smelter not yet identified"),MATCH($B75&amp;$D75,'[1]Smelter Look-up'!$J:$J,0),MATCH($B75&amp;$C75,'[1]Smelter Look-up'!$J:$J,0)))</f>
        <v>512</v>
      </c>
      <c r="X75" s="210">
        <f t="shared" si="5"/>
        <v>0</v>
      </c>
      <c r="AB75" s="211" t="str">
        <f t="shared" si="6"/>
        <v>TinResind Industria e Comercio Ltda.</v>
      </c>
    </row>
    <row r="76" spans="1:28" s="210" customFormat="1" ht="75.599999999999994">
      <c r="A76" s="165" t="s">
        <v>131</v>
      </c>
      <c r="B76" s="166" t="s">
        <v>1088</v>
      </c>
      <c r="C76" s="170" t="s">
        <v>2074</v>
      </c>
      <c r="D76" s="213"/>
      <c r="E76" s="166" t="s">
        <v>15894</v>
      </c>
      <c r="F76" s="166" t="s">
        <v>131</v>
      </c>
      <c r="G76" s="166" t="s">
        <v>12764</v>
      </c>
      <c r="H76" s="167"/>
      <c r="I76" s="168" t="s">
        <v>1644</v>
      </c>
      <c r="J76" s="168" t="s">
        <v>1503</v>
      </c>
      <c r="K76" s="207"/>
      <c r="L76" s="207"/>
      <c r="M76" s="207"/>
      <c r="N76" s="207"/>
      <c r="O76" s="207" t="s">
        <v>15983</v>
      </c>
      <c r="P76" s="169"/>
      <c r="Q76" s="208"/>
      <c r="R76" s="166" t="s">
        <v>2074</v>
      </c>
      <c r="S76" s="165" t="str">
        <f t="shared" ca="1" si="4"/>
        <v>BR</v>
      </c>
      <c r="T76" s="165" t="str">
        <f ca="1">IF(B76="","",IF(ISERROR(MATCH($J76,[1]SorP!$B$1:$B$6226,0)),"",INDIRECT("'SorP'!$A$"&amp;MATCH($S76&amp;$J76,[1]SorP!C:C,0))))</f>
        <v>BR-MG</v>
      </c>
      <c r="U76" s="185"/>
      <c r="V76" s="209">
        <f>IF(C76="",NA(),IF(OR(C76="Smelter not listed",C76="Smelter not yet identified"),MATCH($B76&amp;$D76,'[1]Smelter Look-up'!$J:$J,0),MATCH($B76&amp;$C76,'[1]Smelter Look-up'!$J:$J,0)))</f>
        <v>467</v>
      </c>
      <c r="X76" s="210">
        <f t="shared" si="5"/>
        <v>0</v>
      </c>
      <c r="AB76" s="211" t="str">
        <f t="shared" si="6"/>
        <v>TinMagnu's Minerais Metais e Ligas Ltda.</v>
      </c>
    </row>
    <row r="77" spans="1:28" s="210" customFormat="1" ht="50.4">
      <c r="A77" s="165" t="s">
        <v>737</v>
      </c>
      <c r="B77" s="166" t="s">
        <v>1088</v>
      </c>
      <c r="C77" s="170" t="s">
        <v>11977</v>
      </c>
      <c r="D77" s="213"/>
      <c r="E77" s="166" t="s">
        <v>15894</v>
      </c>
      <c r="F77" s="166" t="s">
        <v>737</v>
      </c>
      <c r="G77" s="166" t="s">
        <v>12764</v>
      </c>
      <c r="H77" s="167"/>
      <c r="I77" s="168" t="s">
        <v>1685</v>
      </c>
      <c r="J77" s="168" t="s">
        <v>1689</v>
      </c>
      <c r="K77" s="207"/>
      <c r="L77" s="207"/>
      <c r="M77" s="207"/>
      <c r="N77" s="207"/>
      <c r="O77" s="207" t="s">
        <v>15984</v>
      </c>
      <c r="P77" s="169"/>
      <c r="Q77" s="208"/>
      <c r="R77" s="166" t="s">
        <v>11977</v>
      </c>
      <c r="S77" s="165" t="str">
        <f t="shared" ca="1" si="4"/>
        <v>BR</v>
      </c>
      <c r="T77" s="165" t="str">
        <f ca="1">IF(B77="","",IF(ISERROR(MATCH($J77,[1]SorP!$B$1:$B$6226,0)),"",INDIRECT("'SorP'!$A$"&amp;MATCH($S77&amp;$J77,[1]SorP!C:C,0))))</f>
        <v>BR-RO</v>
      </c>
      <c r="U77" s="185"/>
      <c r="V77" s="209">
        <f>IF(C77="",NA(),IF(OR(C77="Smelter not listed",C77="Smelter not yet identified"),MATCH($B77&amp;$D77,'[1]Smelter Look-up'!$J:$J,0),MATCH($B77&amp;$C77,'[1]Smelter Look-up'!$J:$J,0)))</f>
        <v>432</v>
      </c>
      <c r="X77" s="210">
        <f t="shared" si="5"/>
        <v>0</v>
      </c>
      <c r="AB77" s="211" t="str">
        <f t="shared" si="6"/>
        <v>TinEstanho de Rondonia S.A.</v>
      </c>
    </row>
    <row r="78" spans="1:28" s="210" customFormat="1" ht="126">
      <c r="A78" s="165" t="s">
        <v>2421</v>
      </c>
      <c r="B78" s="166" t="s">
        <v>1088</v>
      </c>
      <c r="C78" s="170" t="s">
        <v>2420</v>
      </c>
      <c r="D78" s="213"/>
      <c r="E78" s="166" t="s">
        <v>15894</v>
      </c>
      <c r="F78" s="166" t="s">
        <v>2421</v>
      </c>
      <c r="G78" s="166" t="s">
        <v>12764</v>
      </c>
      <c r="H78" s="167"/>
      <c r="I78" s="168" t="s">
        <v>2429</v>
      </c>
      <c r="J78" s="168" t="s">
        <v>1610</v>
      </c>
      <c r="K78" s="207"/>
      <c r="L78" s="207"/>
      <c r="M78" s="207"/>
      <c r="N78" s="207"/>
      <c r="O78" s="207" t="s">
        <v>15985</v>
      </c>
      <c r="P78" s="169"/>
      <c r="Q78" s="208"/>
      <c r="R78" s="166" t="s">
        <v>2420</v>
      </c>
      <c r="S78" s="165" t="str">
        <f t="shared" ca="1" si="4"/>
        <v>BR</v>
      </c>
      <c r="T78" s="165" t="str">
        <f ca="1">IF(B78="","",IF(ISERROR(MATCH($J78,[1]SorP!$B$1:$B$6226,0)),"",INDIRECT("'SorP'!$A$"&amp;MATCH($S78&amp;$J78,[1]SorP!C:C,0))))</f>
        <v>BR-SP</v>
      </c>
      <c r="U78" s="185"/>
      <c r="V78" s="209">
        <f>IF(C78="",NA(),IF(OR(C78="Smelter not listed",C78="Smelter not yet identified"),MATCH($B78&amp;$D78,'[1]Smelter Look-up'!$J:$J,0),MATCH($B78&amp;$C78,'[1]Smelter Look-up'!$J:$J,0)))</f>
        <v>517</v>
      </c>
      <c r="X78" s="210">
        <f t="shared" si="5"/>
        <v>0</v>
      </c>
      <c r="AB78" s="211" t="str">
        <f t="shared" si="6"/>
        <v>TinSuper Ligas</v>
      </c>
    </row>
    <row r="79" spans="1:28" s="210" customFormat="1" ht="75.599999999999994">
      <c r="A79" s="165" t="s">
        <v>754</v>
      </c>
      <c r="B79" s="166" t="s">
        <v>1088</v>
      </c>
      <c r="C79" s="170" t="s">
        <v>2422</v>
      </c>
      <c r="D79" s="213"/>
      <c r="E79" s="166" t="s">
        <v>15894</v>
      </c>
      <c r="F79" s="166" t="s">
        <v>754</v>
      </c>
      <c r="G79" s="166" t="s">
        <v>12764</v>
      </c>
      <c r="H79" s="167"/>
      <c r="I79" s="168" t="s">
        <v>1685</v>
      </c>
      <c r="J79" s="168" t="s">
        <v>1689</v>
      </c>
      <c r="K79" s="207"/>
      <c r="L79" s="207"/>
      <c r="M79" s="207"/>
      <c r="N79" s="207"/>
      <c r="O79" s="207" t="s">
        <v>15986</v>
      </c>
      <c r="P79" s="169"/>
      <c r="Q79" s="208"/>
      <c r="R79" s="166" t="s">
        <v>2422</v>
      </c>
      <c r="S79" s="165" t="str">
        <f t="shared" ca="1" si="4"/>
        <v>BR</v>
      </c>
      <c r="T79" s="165" t="str">
        <f ca="1">IF(B79="","",IF(ISERROR(MATCH($J79,[1]SorP!$B$1:$B$6226,0)),"",INDIRECT("'SorP'!$A$"&amp;MATCH($S79&amp;$J79,[1]SorP!C:C,0))))</f>
        <v>BR-RO</v>
      </c>
      <c r="U79" s="185"/>
      <c r="V79" s="209">
        <f>IF(C79="",NA(),IF(OR(C79="Smelter not listed",C79="Smelter not yet identified"),MATCH($B79&amp;$D79,'[1]Smelter Look-up'!$J:$J,0),MATCH($B79&amp;$C79,'[1]Smelter Look-up'!$J:$J,0)))</f>
        <v>530</v>
      </c>
      <c r="X79" s="210">
        <f t="shared" si="5"/>
        <v>0</v>
      </c>
      <c r="AB79" s="211" t="str">
        <f t="shared" si="6"/>
        <v>TinWhite Solder Metalurgia e Mineracao Ltda.</v>
      </c>
    </row>
    <row r="80" spans="1:28" s="210" customFormat="1" ht="50.4">
      <c r="A80" s="165" t="s">
        <v>743</v>
      </c>
      <c r="B80" s="166" t="s">
        <v>1088</v>
      </c>
      <c r="C80" s="170" t="s">
        <v>11981</v>
      </c>
      <c r="D80" s="213"/>
      <c r="E80" s="166" t="s">
        <v>15894</v>
      </c>
      <c r="F80" s="166" t="s">
        <v>743</v>
      </c>
      <c r="G80" s="166" t="s">
        <v>12764</v>
      </c>
      <c r="H80" s="167"/>
      <c r="I80" s="168" t="s">
        <v>15243</v>
      </c>
      <c r="J80" s="168" t="s">
        <v>1610</v>
      </c>
      <c r="K80" s="207"/>
      <c r="L80" s="207"/>
      <c r="M80" s="207"/>
      <c r="N80" s="207"/>
      <c r="O80" s="207" t="s">
        <v>15987</v>
      </c>
      <c r="P80" s="169"/>
      <c r="Q80" s="208"/>
      <c r="R80" s="166" t="s">
        <v>11981</v>
      </c>
      <c r="S80" s="165" t="str">
        <f t="shared" ca="1" si="4"/>
        <v>BR</v>
      </c>
      <c r="T80" s="165" t="str">
        <f ca="1">IF(B80="","",IF(ISERROR(MATCH($J80,[1]SorP!$B$1:$B$6226,0)),"",INDIRECT("'SorP'!$A$"&amp;MATCH($S80&amp;$J80,[1]SorP!C:C,0))))</f>
        <v>BR-SP</v>
      </c>
      <c r="U80" s="185"/>
      <c r="V80" s="209">
        <f>IF(C80="",NA(),IF(OR(C80="Smelter not listed",C80="Smelter not yet identified"),MATCH($B80&amp;$D80,'[1]Smelter Look-up'!$J:$J,0),MATCH($B80&amp;$C80,'[1]Smelter Look-up'!$J:$J,0)))</f>
        <v>476</v>
      </c>
      <c r="X80" s="210">
        <f t="shared" si="5"/>
        <v>0</v>
      </c>
      <c r="AB80" s="211" t="str">
        <f t="shared" si="6"/>
        <v>TinMineracao Taboca S.A.</v>
      </c>
    </row>
    <row r="81" spans="1:28" s="210" customFormat="1" ht="50.4">
      <c r="A81" s="165" t="s">
        <v>736</v>
      </c>
      <c r="B81" s="166" t="s">
        <v>1088</v>
      </c>
      <c r="C81" s="170" t="s">
        <v>803</v>
      </c>
      <c r="D81" s="213"/>
      <c r="E81" s="166" t="s">
        <v>15988</v>
      </c>
      <c r="F81" s="166" t="s">
        <v>736</v>
      </c>
      <c r="G81" s="166" t="s">
        <v>12764</v>
      </c>
      <c r="H81" s="167"/>
      <c r="I81" s="168" t="s">
        <v>1688</v>
      </c>
      <c r="J81" s="168" t="s">
        <v>1688</v>
      </c>
      <c r="K81" s="207"/>
      <c r="L81" s="207"/>
      <c r="M81" s="207"/>
      <c r="N81" s="207"/>
      <c r="O81" s="207" t="s">
        <v>15989</v>
      </c>
      <c r="P81" s="169"/>
      <c r="Q81" s="208"/>
      <c r="R81" s="166" t="s">
        <v>803</v>
      </c>
      <c r="S81" s="165" t="str">
        <f t="shared" ca="1" si="4"/>
        <v>Unknown</v>
      </c>
      <c r="T81" s="165" t="e">
        <f ca="1">IF(B81="","",IF(ISERROR(MATCH($J81,[1]SorP!$B$1:$B$6226,0)),"",INDIRECT("'SorP'!$A$"&amp;MATCH($S81&amp;$J81,[1]SorP!C:C,0))))</f>
        <v>#N/A</v>
      </c>
      <c r="U81" s="185"/>
      <c r="V81" s="209">
        <f>IF(C81="",NA(),IF(OR(C81="Smelter not listed",C81="Smelter not yet identified"),MATCH($B81&amp;$D81,'[1]Smelter Look-up'!$J:$J,0),MATCH($B81&amp;$C81,'[1]Smelter Look-up'!$J:$J,0)))</f>
        <v>428</v>
      </c>
      <c r="X81" s="210">
        <f t="shared" si="5"/>
        <v>0</v>
      </c>
      <c r="AB81" s="211" t="str">
        <f t="shared" si="6"/>
        <v>TinEM Vinto</v>
      </c>
    </row>
    <row r="82" spans="1:28" s="210" customFormat="1" ht="63">
      <c r="A82" s="165" t="s">
        <v>748</v>
      </c>
      <c r="B82" s="166" t="s">
        <v>1088</v>
      </c>
      <c r="C82" s="170" t="s">
        <v>13290</v>
      </c>
      <c r="D82" s="213"/>
      <c r="E82" s="166" t="s">
        <v>15988</v>
      </c>
      <c r="F82" s="166" t="s">
        <v>748</v>
      </c>
      <c r="G82" s="166" t="s">
        <v>12764</v>
      </c>
      <c r="H82" s="167"/>
      <c r="I82" s="168" t="s">
        <v>1688</v>
      </c>
      <c r="J82" s="168" t="s">
        <v>1688</v>
      </c>
      <c r="K82" s="207"/>
      <c r="L82" s="207"/>
      <c r="M82" s="207"/>
      <c r="N82" s="207"/>
      <c r="O82" s="207" t="s">
        <v>15990</v>
      </c>
      <c r="P82" s="169"/>
      <c r="Q82" s="208"/>
      <c r="R82" s="166" t="s">
        <v>13290</v>
      </c>
      <c r="S82" s="165" t="str">
        <f t="shared" ca="1" si="4"/>
        <v>Unknown</v>
      </c>
      <c r="T82" s="165" t="e">
        <f ca="1">IF(B82="","",IF(ISERROR(MATCH($J82,[1]SorP!$B$1:$B$6226,0)),"",INDIRECT("'SorP'!$A$"&amp;MATCH($S82&amp;$J82,[1]SorP!C:C,0))))</f>
        <v>#N/A</v>
      </c>
      <c r="U82" s="185"/>
      <c r="V82" s="209">
        <f>IF(C82="",NA(),IF(OR(C82="Smelter not listed",C82="Smelter not yet identified"),MATCH($B82&amp;$D82,'[1]Smelter Look-up'!$J:$J,0),MATCH($B82&amp;$C82,'[1]Smelter Look-up'!$J:$J,0)))</f>
        <v>493</v>
      </c>
      <c r="X82" s="210">
        <f t="shared" si="5"/>
        <v>0</v>
      </c>
      <c r="AB82" s="211" t="str">
        <f t="shared" si="6"/>
        <v>TinOperaciones Metalurgicas S.A.</v>
      </c>
    </row>
    <row r="83" spans="1:28" s="210" customFormat="1" ht="176.4">
      <c r="A83" s="165" t="s">
        <v>1728</v>
      </c>
      <c r="B83" s="166" t="s">
        <v>1088</v>
      </c>
      <c r="C83" s="170" t="s">
        <v>14898</v>
      </c>
      <c r="D83" s="213"/>
      <c r="E83" s="166" t="s">
        <v>15991</v>
      </c>
      <c r="F83" s="166" t="s">
        <v>1728</v>
      </c>
      <c r="G83" s="166" t="s">
        <v>12764</v>
      </c>
      <c r="H83" s="167"/>
      <c r="I83" s="168" t="s">
        <v>1729</v>
      </c>
      <c r="J83" s="168" t="s">
        <v>3031</v>
      </c>
      <c r="K83" s="207"/>
      <c r="L83" s="207"/>
      <c r="M83" s="207"/>
      <c r="N83" s="207"/>
      <c r="O83" s="207" t="s">
        <v>15992</v>
      </c>
      <c r="P83" s="169"/>
      <c r="Q83" s="208"/>
      <c r="R83" s="166" t="s">
        <v>14898</v>
      </c>
      <c r="S83" s="165" t="str">
        <f t="shared" ca="1" si="4"/>
        <v>BE</v>
      </c>
      <c r="T83" s="165" t="str">
        <f ca="1">IF(B83="","",IF(ISERROR(MATCH($J83,[1]SorP!$B$1:$B$6226,0)),"",INDIRECT("'SorP'!$A$"&amp;MATCH($S83&amp;$J83,[1]SorP!C:C,0))))</f>
        <v>BE-VAN</v>
      </c>
      <c r="U83" s="185"/>
      <c r="V83" s="209">
        <f>IF(C83="",NA(),IF(OR(C83="Smelter not listed",C83="Smelter not yet identified"),MATCH($B83&amp;$D83,'[1]Smelter Look-up'!$J:$J,0),MATCH($B83&amp;$C83,'[1]Smelter Look-up'!$J:$J,0)))</f>
        <v>404</v>
      </c>
      <c r="X83" s="210">
        <f t="shared" si="5"/>
        <v>0</v>
      </c>
      <c r="AB83" s="211" t="str">
        <f t="shared" si="6"/>
        <v>TinAurubis Beerse</v>
      </c>
    </row>
    <row r="84" spans="1:28" s="210" customFormat="1" ht="88.2">
      <c r="A84" s="165" t="s">
        <v>713</v>
      </c>
      <c r="B84" s="166" t="s">
        <v>1087</v>
      </c>
      <c r="C84" s="170" t="s">
        <v>2378</v>
      </c>
      <c r="D84" s="213"/>
      <c r="E84" s="166" t="s">
        <v>15993</v>
      </c>
      <c r="F84" s="166" t="s">
        <v>713</v>
      </c>
      <c r="G84" s="166" t="s">
        <v>12764</v>
      </c>
      <c r="H84" s="167"/>
      <c r="I84" s="168" t="s">
        <v>15994</v>
      </c>
      <c r="J84" s="168" t="s">
        <v>1614</v>
      </c>
      <c r="K84" s="207"/>
      <c r="L84" s="207"/>
      <c r="M84" s="207"/>
      <c r="N84" s="207"/>
      <c r="O84" s="207" t="s">
        <v>15995</v>
      </c>
      <c r="P84" s="169"/>
      <c r="Q84" s="208"/>
      <c r="R84" s="166" t="s">
        <v>2378</v>
      </c>
      <c r="S84" s="165" t="str">
        <f t="shared" ca="1" si="4"/>
        <v>AU</v>
      </c>
      <c r="T84" s="165" t="str">
        <f ca="1">IF(B84="","",IF(ISERROR(MATCH($J84,[1]SorP!$B$1:$B$6226,0)),"",INDIRECT("'SorP'!$A$"&amp;MATCH($S84&amp;$J84,[1]SorP!C:C,0))))</f>
        <v>AU-WA</v>
      </c>
      <c r="U84" s="185"/>
      <c r="V84" s="209">
        <f>IF(C84="",NA(),IF(OR(C84="Smelter not listed",C84="Smelter not yet identified"),MATCH($B84&amp;$D84,'[1]Smelter Look-up'!$J:$J,0),MATCH($B84&amp;$C84,'[1]Smelter Look-up'!$J:$J,0)))</f>
        <v>306</v>
      </c>
      <c r="X84" s="210">
        <f t="shared" si="5"/>
        <v>0</v>
      </c>
      <c r="AB84" s="211" t="str">
        <f t="shared" si="6"/>
        <v>GoldWestern Australian Mint (T/a The Perth Mint)</v>
      </c>
    </row>
    <row r="85" spans="1:28" s="210" customFormat="1" ht="100.8">
      <c r="A85" s="165" t="s">
        <v>710</v>
      </c>
      <c r="B85" s="166" t="s">
        <v>1087</v>
      </c>
      <c r="C85" s="170" t="s">
        <v>2224</v>
      </c>
      <c r="D85" s="213"/>
      <c r="E85" s="166" t="s">
        <v>15991</v>
      </c>
      <c r="F85" s="166" t="s">
        <v>710</v>
      </c>
      <c r="G85" s="166" t="s">
        <v>12764</v>
      </c>
      <c r="H85" s="167"/>
      <c r="I85" s="168" t="s">
        <v>1611</v>
      </c>
      <c r="J85" s="168" t="s">
        <v>3031</v>
      </c>
      <c r="K85" s="207"/>
      <c r="L85" s="207"/>
      <c r="M85" s="207"/>
      <c r="N85" s="207"/>
      <c r="O85" s="207" t="s">
        <v>15996</v>
      </c>
      <c r="P85" s="169"/>
      <c r="Q85" s="208"/>
      <c r="R85" s="166" t="s">
        <v>2224</v>
      </c>
      <c r="S85" s="165" t="str">
        <f t="shared" ca="1" si="4"/>
        <v>BE</v>
      </c>
      <c r="T85" s="165" t="str">
        <f ca="1">IF(B85="","",IF(ISERROR(MATCH($J85,[1]SorP!$B$1:$B$6226,0)),"",INDIRECT("'SorP'!$A$"&amp;MATCH($S85&amp;$J85,[1]SorP!C:C,0))))</f>
        <v>BE-VAN</v>
      </c>
      <c r="U85" s="185"/>
      <c r="V85" s="209">
        <f>IF(C85="",NA(),IF(OR(C85="Smelter not listed",C85="Smelter not yet identified"),MATCH($B85&amp;$D85,'[1]Smelter Look-up'!$J:$J,0),MATCH($B85&amp;$C85,'[1]Smelter Look-up'!$J:$J,0)))</f>
        <v>302</v>
      </c>
      <c r="X85" s="210">
        <f t="shared" si="5"/>
        <v>0</v>
      </c>
      <c r="AB85" s="211" t="str">
        <f t="shared" si="6"/>
        <v>GoldUmicore S.A. Business Unit Precious Metals Refining</v>
      </c>
    </row>
    <row r="86" spans="1:28" s="210" customFormat="1" ht="88.2">
      <c r="A86" s="165" t="s">
        <v>633</v>
      </c>
      <c r="B86" s="166" t="s">
        <v>1087</v>
      </c>
      <c r="C86" s="170" t="s">
        <v>11979</v>
      </c>
      <c r="D86" s="213"/>
      <c r="E86" s="166" t="s">
        <v>15894</v>
      </c>
      <c r="F86" s="166" t="s">
        <v>633</v>
      </c>
      <c r="G86" s="166" t="s">
        <v>12764</v>
      </c>
      <c r="H86" s="167"/>
      <c r="I86" s="168" t="s">
        <v>1502</v>
      </c>
      <c r="J86" s="168" t="s">
        <v>1503</v>
      </c>
      <c r="K86" s="207"/>
      <c r="L86" s="207"/>
      <c r="M86" s="207"/>
      <c r="N86" s="207"/>
      <c r="O86" s="207" t="s">
        <v>15997</v>
      </c>
      <c r="P86" s="169"/>
      <c r="Q86" s="208"/>
      <c r="R86" s="166" t="s">
        <v>11979</v>
      </c>
      <c r="S86" s="165" t="str">
        <f t="shared" ca="1" si="4"/>
        <v>BR</v>
      </c>
      <c r="T86" s="165" t="str">
        <f ca="1">IF(B86="","",IF(ISERROR(MATCH($J86,[1]SorP!$B$1:$B$6226,0)),"",INDIRECT("'SorP'!$A$"&amp;MATCH($S86&amp;$J86,[1]SorP!C:C,0))))</f>
        <v>BR-MG</v>
      </c>
      <c r="U86" s="185"/>
      <c r="V86" s="209">
        <f>IF(C86="",NA(),IF(OR(C86="Smelter not listed",C86="Smelter not yet identified"),MATCH($B86&amp;$D86,'[1]Smelter Look-up'!$J:$J,0),MATCH($B86&amp;$C86,'[1]Smelter Look-up'!$J:$J,0)))</f>
        <v>23</v>
      </c>
      <c r="X86" s="210">
        <f t="shared" si="5"/>
        <v>0</v>
      </c>
      <c r="AB86" s="211" t="str">
        <f t="shared" si="6"/>
        <v>GoldAngloGold Ashanti Corrego do Sitio Mineracao</v>
      </c>
    </row>
    <row r="87" spans="1:28" s="210" customFormat="1" ht="88.2">
      <c r="A87" s="165" t="s">
        <v>696</v>
      </c>
      <c r="B87" s="166" t="s">
        <v>1087</v>
      </c>
      <c r="C87" s="170" t="s">
        <v>873</v>
      </c>
      <c r="D87" s="213"/>
      <c r="E87" s="166" t="s">
        <v>15998</v>
      </c>
      <c r="F87" s="166" t="s">
        <v>696</v>
      </c>
      <c r="G87" s="166" t="s">
        <v>12764</v>
      </c>
      <c r="H87" s="167"/>
      <c r="I87" s="168" t="s">
        <v>1585</v>
      </c>
      <c r="J87" s="168" t="s">
        <v>1549</v>
      </c>
      <c r="K87" s="207"/>
      <c r="L87" s="207"/>
      <c r="M87" s="207"/>
      <c r="N87" s="207"/>
      <c r="O87" s="207" t="s">
        <v>15999</v>
      </c>
      <c r="P87" s="169"/>
      <c r="Q87" s="208"/>
      <c r="R87" s="166" t="s">
        <v>873</v>
      </c>
      <c r="S87" s="165" t="str">
        <f t="shared" ca="1" si="4"/>
        <v>CA</v>
      </c>
      <c r="T87" s="165" t="str">
        <f ca="1">IF(B87="","",IF(ISERROR(MATCH($J87,[1]SorP!$B$1:$B$6226,0)),"",INDIRECT("'SorP'!$A$"&amp;MATCH($S87&amp;$J87,[1]SorP!C:C,0))))</f>
        <v>CA-ON</v>
      </c>
      <c r="U87" s="185"/>
      <c r="V87" s="209">
        <f>IF(C87="",NA(),IF(OR(C87="Smelter not listed",C87="Smelter not yet identified"),MATCH($B87&amp;$D87,'[1]Smelter Look-up'!$J:$J,0),MATCH($B87&amp;$C87,'[1]Smelter Look-up'!$J:$J,0)))</f>
        <v>229</v>
      </c>
      <c r="X87" s="210">
        <f t="shared" si="5"/>
        <v>0</v>
      </c>
      <c r="AB87" s="211" t="str">
        <f t="shared" si="6"/>
        <v>GoldRoyal Canadian Mint</v>
      </c>
    </row>
    <row r="88" spans="1:28" s="210" customFormat="1" ht="63">
      <c r="A88" s="165" t="s">
        <v>663</v>
      </c>
      <c r="B88" s="166" t="s">
        <v>1087</v>
      </c>
      <c r="C88" s="170" t="s">
        <v>2183</v>
      </c>
      <c r="D88" s="213"/>
      <c r="E88" s="166" t="s">
        <v>15998</v>
      </c>
      <c r="F88" s="166" t="s">
        <v>663</v>
      </c>
      <c r="G88" s="166" t="s">
        <v>12764</v>
      </c>
      <c r="H88" s="167"/>
      <c r="I88" s="168" t="s">
        <v>1548</v>
      </c>
      <c r="J88" s="168" t="s">
        <v>1549</v>
      </c>
      <c r="K88" s="207"/>
      <c r="L88" s="207"/>
      <c r="M88" s="207"/>
      <c r="N88" s="207"/>
      <c r="O88" s="207" t="s">
        <v>16000</v>
      </c>
      <c r="P88" s="169"/>
      <c r="Q88" s="208"/>
      <c r="R88" s="166" t="s">
        <v>2183</v>
      </c>
      <c r="S88" s="165" t="str">
        <f t="shared" ca="1" si="4"/>
        <v>CA</v>
      </c>
      <c r="T88" s="165" t="str">
        <f ca="1">IF(B88="","",IF(ISERROR(MATCH($J88,[1]SorP!$B$1:$B$6226,0)),"",INDIRECT("'SorP'!$A$"&amp;MATCH($S88&amp;$J88,[1]SorP!C:C,0))))</f>
        <v>CA-ON</v>
      </c>
      <c r="U88" s="185"/>
      <c r="V88" s="209">
        <f>IF(C88="",NA(),IF(OR(C88="Smelter not listed",C88="Smelter not yet identified"),MATCH($B88&amp;$D88,'[1]Smelter Look-up'!$J:$J,0),MATCH($B88&amp;$C88,'[1]Smelter Look-up'!$J:$J,0)))</f>
        <v>31</v>
      </c>
      <c r="X88" s="210">
        <f t="shared" si="5"/>
        <v>0</v>
      </c>
      <c r="AB88" s="211" t="str">
        <f t="shared" si="6"/>
        <v>GoldAsahi Refining Canada Ltd.</v>
      </c>
    </row>
    <row r="89" spans="1:28" s="210" customFormat="1" ht="88.2">
      <c r="A89" s="165" t="s">
        <v>643</v>
      </c>
      <c r="B89" s="166" t="s">
        <v>1087</v>
      </c>
      <c r="C89" s="170" t="s">
        <v>2144</v>
      </c>
      <c r="D89" s="213"/>
      <c r="E89" s="166" t="s">
        <v>15998</v>
      </c>
      <c r="F89" s="166" t="s">
        <v>643</v>
      </c>
      <c r="G89" s="166" t="s">
        <v>12764</v>
      </c>
      <c r="H89" s="167"/>
      <c r="I89" s="168" t="s">
        <v>1514</v>
      </c>
      <c r="J89" s="168" t="s">
        <v>1515</v>
      </c>
      <c r="K89" s="207"/>
      <c r="L89" s="207"/>
      <c r="M89" s="207"/>
      <c r="N89" s="207"/>
      <c r="O89" s="207" t="s">
        <v>16001</v>
      </c>
      <c r="P89" s="169"/>
      <c r="Q89" s="208"/>
      <c r="R89" s="166" t="s">
        <v>2144</v>
      </c>
      <c r="S89" s="165" t="str">
        <f t="shared" ca="1" si="4"/>
        <v>CA</v>
      </c>
      <c r="T89" s="165" t="str">
        <f ca="1">IF(B89="","",IF(ISERROR(MATCH($J89,[1]SorP!$B$1:$B$6226,0)),"",INDIRECT("'SorP'!$A$"&amp;MATCH($S89&amp;$J89,[1]SorP!C:C,0))))</f>
        <v>CA-QC</v>
      </c>
      <c r="U89" s="185"/>
      <c r="V89" s="209">
        <f>IF(C89="",NA(),IF(OR(C89="Smelter not listed",C89="Smelter not yet identified"),MATCH($B89&amp;$D89,'[1]Smelter Look-up'!$J:$J,0),MATCH($B89&amp;$C89,'[1]Smelter Look-up'!$J:$J,0)))</f>
        <v>48</v>
      </c>
      <c r="X89" s="210">
        <f t="shared" si="5"/>
        <v>0</v>
      </c>
      <c r="AB89" s="211" t="str">
        <f t="shared" si="6"/>
        <v>GoldCCR Refinery - Glencore Canada Corporation</v>
      </c>
    </row>
    <row r="90" spans="1:28" s="210" customFormat="1" ht="75.599999999999994">
      <c r="A90" s="165" t="s">
        <v>2404</v>
      </c>
      <c r="B90" s="166" t="s">
        <v>1087</v>
      </c>
      <c r="C90" s="170" t="s">
        <v>2403</v>
      </c>
      <c r="D90" s="213"/>
      <c r="E90" s="166" t="s">
        <v>16002</v>
      </c>
      <c r="F90" s="166" t="s">
        <v>2404</v>
      </c>
      <c r="G90" s="166" t="s">
        <v>12764</v>
      </c>
      <c r="H90" s="167"/>
      <c r="I90" s="168" t="s">
        <v>2405</v>
      </c>
      <c r="J90" s="168" t="s">
        <v>2406</v>
      </c>
      <c r="K90" s="207"/>
      <c r="L90" s="207"/>
      <c r="M90" s="207"/>
      <c r="N90" s="207"/>
      <c r="O90" s="207" t="s">
        <v>16003</v>
      </c>
      <c r="P90" s="169"/>
      <c r="Q90" s="208"/>
      <c r="R90" s="166" t="s">
        <v>2403</v>
      </c>
      <c r="S90" s="165" t="str">
        <f t="shared" ca="1" si="4"/>
        <v>CL</v>
      </c>
      <c r="T90" s="165" t="str">
        <f ca="1">IF(B90="","",IF(ISERROR(MATCH($J90,[1]SorP!$B$1:$B$6226,0)),"",INDIRECT("'SorP'!$A$"&amp;MATCH($S90&amp;$J90,[1]SorP!C:C,0))))</f>
        <v>CL-AP</v>
      </c>
      <c r="U90" s="185"/>
      <c r="V90" s="209">
        <f>IF(C90="",NA(),IF(OR(C90="Smelter not listed",C90="Smelter not yet identified"),MATCH($B90&amp;$D90,'[1]Smelter Look-up'!$J:$J,0),MATCH($B90&amp;$C90,'[1]Smelter Look-up'!$J:$J,0)))</f>
        <v>217</v>
      </c>
      <c r="X90" s="210">
        <f t="shared" si="5"/>
        <v>0</v>
      </c>
      <c r="AB90" s="211" t="str">
        <f t="shared" si="6"/>
        <v>GoldPlanta Recuperadora de Metales SpA</v>
      </c>
    </row>
    <row r="91" spans="1:28" s="210" customFormat="1" ht="88.2">
      <c r="A91" s="165" t="s">
        <v>661</v>
      </c>
      <c r="B91" s="166" t="s">
        <v>1087</v>
      </c>
      <c r="C91" s="170" t="s">
        <v>2196</v>
      </c>
      <c r="D91" s="213"/>
      <c r="E91" s="166" t="s">
        <v>15898</v>
      </c>
      <c r="F91" s="166" t="s">
        <v>661</v>
      </c>
      <c r="G91" s="166" t="s">
        <v>12764</v>
      </c>
      <c r="H91" s="167"/>
      <c r="I91" s="168" t="s">
        <v>1543</v>
      </c>
      <c r="J91" s="168" t="s">
        <v>13117</v>
      </c>
      <c r="K91" s="207"/>
      <c r="L91" s="207"/>
      <c r="M91" s="207"/>
      <c r="N91" s="207"/>
      <c r="O91" s="207" t="s">
        <v>16004</v>
      </c>
      <c r="P91" s="169"/>
      <c r="Q91" s="208"/>
      <c r="R91" s="166" t="s">
        <v>2196</v>
      </c>
      <c r="S91" s="165" t="str">
        <f t="shared" ca="1" si="4"/>
        <v>CN</v>
      </c>
      <c r="T91" s="165" t="str">
        <f ca="1">IF(B91="","",IF(ISERROR(MATCH($J91,[1]SorP!$B$1:$B$6226,0)),"",INDIRECT("'SorP'!$A$"&amp;MATCH($S91&amp;$J91,[1]SorP!C:C,0))))</f>
        <v>CN-LN</v>
      </c>
      <c r="U91" s="185"/>
      <c r="V91" s="209">
        <f>IF(C91="",NA(),IF(OR(C91="Smelter not listed",C91="Smelter not yet identified"),MATCH($B91&amp;$D91,'[1]Smelter Look-up'!$J:$J,0),MATCH($B91&amp;$C91,'[1]Smelter Look-up'!$J:$J,0)))</f>
        <v>129</v>
      </c>
      <c r="X91" s="210">
        <f t="shared" si="5"/>
        <v>0</v>
      </c>
      <c r="AB91" s="211" t="str">
        <f t="shared" si="6"/>
        <v>GoldJiangxi Copper Co., Ltd.</v>
      </c>
    </row>
    <row r="92" spans="1:28" s="210" customFormat="1" ht="113.4">
      <c r="A92" s="165" t="s">
        <v>657</v>
      </c>
      <c r="B92" s="166" t="s">
        <v>1087</v>
      </c>
      <c r="C92" s="170" t="s">
        <v>2195</v>
      </c>
      <c r="D92" s="213"/>
      <c r="E92" s="166" t="s">
        <v>15898</v>
      </c>
      <c r="F92" s="166" t="s">
        <v>657</v>
      </c>
      <c r="G92" s="166" t="s">
        <v>12764</v>
      </c>
      <c r="H92" s="167"/>
      <c r="I92" s="168" t="s">
        <v>1540</v>
      </c>
      <c r="J92" s="168" t="s">
        <v>13100</v>
      </c>
      <c r="K92" s="207"/>
      <c r="L92" s="207"/>
      <c r="M92" s="207"/>
      <c r="N92" s="207"/>
      <c r="O92" s="207" t="s">
        <v>16005</v>
      </c>
      <c r="P92" s="169"/>
      <c r="Q92" s="208"/>
      <c r="R92" s="166" t="s">
        <v>2195</v>
      </c>
      <c r="S92" s="165" t="str">
        <f t="shared" ca="1" si="4"/>
        <v>CN</v>
      </c>
      <c r="T92" s="165" t="str">
        <f ca="1">IF(B92="","",IF(ISERROR(MATCH($J92,[1]SorP!$B$1:$B$6226,0)),"",INDIRECT("'SorP'!$A$"&amp;MATCH($S92&amp;$J92,[1]SorP!C:C,0))))</f>
        <v>CN-NX</v>
      </c>
      <c r="U92" s="185"/>
      <c r="V92" s="209">
        <f>IF(C92="",NA(),IF(OR(C92="Smelter not listed",C92="Smelter not yet identified"),MATCH($B92&amp;$D92,'[1]Smelter Look-up'!$J:$J,0),MATCH($B92&amp;$C92,'[1]Smelter Look-up'!$J:$J,0)))</f>
        <v>121</v>
      </c>
      <c r="X92" s="210">
        <f t="shared" si="5"/>
        <v>0</v>
      </c>
      <c r="AB92" s="211" t="str">
        <f t="shared" si="6"/>
        <v>GoldInner Mongolia Qiankun Gold and Silver Refinery Share Co., Ltd.</v>
      </c>
    </row>
    <row r="93" spans="1:28" s="210" customFormat="1" ht="88.2">
      <c r="A93" s="165" t="s">
        <v>706</v>
      </c>
      <c r="B93" s="166" t="s">
        <v>1087</v>
      </c>
      <c r="C93" s="170" t="s">
        <v>14492</v>
      </c>
      <c r="D93" s="213"/>
      <c r="E93" s="166" t="s">
        <v>15898</v>
      </c>
      <c r="F93" s="166" t="s">
        <v>706</v>
      </c>
      <c r="G93" s="166" t="s">
        <v>12764</v>
      </c>
      <c r="H93" s="167"/>
      <c r="I93" s="168" t="s">
        <v>1594</v>
      </c>
      <c r="J93" s="168" t="s">
        <v>13118</v>
      </c>
      <c r="K93" s="207"/>
      <c r="L93" s="207"/>
      <c r="M93" s="207"/>
      <c r="N93" s="207"/>
      <c r="O93" s="207" t="s">
        <v>16006</v>
      </c>
      <c r="P93" s="169"/>
      <c r="Q93" s="208"/>
      <c r="R93" s="166" t="s">
        <v>14492</v>
      </c>
      <c r="S93" s="165" t="str">
        <f t="shared" ca="1" si="4"/>
        <v>CN</v>
      </c>
      <c r="T93" s="165" t="str">
        <f ca="1">IF(B93="","",IF(ISERROR(MATCH($J93,[1]SorP!$B$1:$B$6226,0)),"",INDIRECT("'SorP'!$A$"&amp;MATCH($S93&amp;$J93,[1]SorP!C:C,0))))</f>
        <v>CN-SN</v>
      </c>
      <c r="U93" s="185"/>
      <c r="V93" s="209">
        <f>IF(C93="",NA(),IF(OR(C93="Smelter not listed",C93="Smelter not yet identified"),MATCH($B93&amp;$D93,'[1]Smelter Look-up'!$J:$J,0),MATCH($B93&amp;$C93,'[1]Smelter Look-up'!$J:$J,0)))</f>
        <v>247</v>
      </c>
      <c r="X93" s="210">
        <f t="shared" si="5"/>
        <v>0</v>
      </c>
      <c r="AB93" s="211" t="str">
        <f t="shared" si="6"/>
        <v>GoldShandong Gold Smelting Co., Ltd.</v>
      </c>
    </row>
    <row r="94" spans="1:28" s="210" customFormat="1" ht="75.599999999999994">
      <c r="A94" s="165" t="s">
        <v>14541</v>
      </c>
      <c r="B94" s="166" t="s">
        <v>1090</v>
      </c>
      <c r="C94" s="170" t="s">
        <v>14912</v>
      </c>
      <c r="D94" s="213"/>
      <c r="E94" s="166" t="s">
        <v>15898</v>
      </c>
      <c r="F94" s="166" t="s">
        <v>14541</v>
      </c>
      <c r="G94" s="166" t="s">
        <v>12764</v>
      </c>
      <c r="H94" s="167"/>
      <c r="I94" s="168" t="s">
        <v>13317</v>
      </c>
      <c r="J94" s="168" t="s">
        <v>13116</v>
      </c>
      <c r="K94" s="207"/>
      <c r="L94" s="207"/>
      <c r="M94" s="207"/>
      <c r="N94" s="207"/>
      <c r="O94" s="207" t="s">
        <v>15939</v>
      </c>
      <c r="P94" s="169"/>
      <c r="Q94" s="208"/>
      <c r="R94" s="166" t="s">
        <v>14912</v>
      </c>
      <c r="S94" s="165" t="str">
        <f t="shared" ca="1" si="4"/>
        <v>CN</v>
      </c>
      <c r="T94" s="165" t="str">
        <f ca="1">IF(B94="","",IF(ISERROR(MATCH($J94,[1]SorP!$B$1:$B$6226,0)),"",INDIRECT("'SorP'!$A$"&amp;MATCH($S94&amp;$J94,[1]SorP!C:C,0))))</f>
        <v>CN-GD</v>
      </c>
      <c r="U94" s="185"/>
      <c r="V94" s="209">
        <f>IF(C94="",NA(),IF(OR(C94="Smelter not listed",C94="Smelter not yet identified"),MATCH($B94&amp;$D94,'[1]Smelter Look-up'!$J:$J,0),MATCH($B94&amp;$C94,'[1]Smelter Look-up'!$J:$J,0)))</f>
        <v>574</v>
      </c>
      <c r="X94" s="210">
        <f t="shared" si="5"/>
        <v>0</v>
      </c>
      <c r="AB94" s="211" t="str">
        <f t="shared" si="6"/>
        <v>TungstenFujian Xinlu Tungsten Co., Ltd.</v>
      </c>
    </row>
    <row r="95" spans="1:28" s="210" customFormat="1" ht="88.2">
      <c r="A95" s="165" t="s">
        <v>1345</v>
      </c>
      <c r="B95" s="166" t="s">
        <v>1087</v>
      </c>
      <c r="C95" s="170" t="s">
        <v>2068</v>
      </c>
      <c r="D95" s="213"/>
      <c r="E95" s="166" t="s">
        <v>15898</v>
      </c>
      <c r="F95" s="166" t="s">
        <v>1345</v>
      </c>
      <c r="G95" s="166" t="s">
        <v>12764</v>
      </c>
      <c r="H95" s="167"/>
      <c r="I95" s="168" t="s">
        <v>1598</v>
      </c>
      <c r="J95" s="168" t="s">
        <v>13124</v>
      </c>
      <c r="K95" s="207"/>
      <c r="L95" s="207"/>
      <c r="M95" s="207"/>
      <c r="N95" s="207"/>
      <c r="O95" s="207" t="s">
        <v>16007</v>
      </c>
      <c r="P95" s="169"/>
      <c r="Q95" s="208"/>
      <c r="R95" s="166" t="s">
        <v>2068</v>
      </c>
      <c r="S95" s="165" t="str">
        <f t="shared" ca="1" si="4"/>
        <v>CN</v>
      </c>
      <c r="T95" s="165" t="str">
        <f ca="1">IF(B95="","",IF(ISERROR(MATCH($J95,[1]SorP!$B$1:$B$6226,0)),"",INDIRECT("'SorP'!$A$"&amp;MATCH($S95&amp;$J95,[1]SorP!C:C,0))))</f>
        <v>CN-SD</v>
      </c>
      <c r="U95" s="185"/>
      <c r="V95" s="209">
        <f>IF(C95="",NA(),IF(OR(C95="Smelter not listed",C95="Smelter not yet identified"),MATCH($B95&amp;$D95,'[1]Smelter Look-up'!$J:$J,0),MATCH($B95&amp;$C95,'[1]Smelter Look-up'!$J:$J,0)))</f>
        <v>262</v>
      </c>
      <c r="X95" s="210">
        <f t="shared" si="5"/>
        <v>0</v>
      </c>
      <c r="AB95" s="211" t="str">
        <f t="shared" si="6"/>
        <v>GoldSichuan Tianze Precious Metals Co., Ltd.</v>
      </c>
    </row>
    <row r="96" spans="1:28" s="210" customFormat="1" ht="151.19999999999999">
      <c r="A96" s="165" t="s">
        <v>1562</v>
      </c>
      <c r="B96" s="166" t="s">
        <v>1087</v>
      </c>
      <c r="C96" s="170" t="s">
        <v>1561</v>
      </c>
      <c r="D96" s="213"/>
      <c r="E96" s="166" t="s">
        <v>15898</v>
      </c>
      <c r="F96" s="166" t="s">
        <v>1562</v>
      </c>
      <c r="G96" s="166" t="s">
        <v>12764</v>
      </c>
      <c r="H96" s="167"/>
      <c r="I96" s="168" t="s">
        <v>2402</v>
      </c>
      <c r="J96" s="168" t="s">
        <v>13130</v>
      </c>
      <c r="K96" s="207"/>
      <c r="L96" s="207"/>
      <c r="M96" s="207"/>
      <c r="N96" s="207"/>
      <c r="O96" s="207" t="s">
        <v>16008</v>
      </c>
      <c r="P96" s="169"/>
      <c r="Q96" s="208"/>
      <c r="R96" s="166" t="s">
        <v>1561</v>
      </c>
      <c r="S96" s="165" t="str">
        <f t="shared" ca="1" si="4"/>
        <v>CN</v>
      </c>
      <c r="T96" s="165" t="str">
        <f ca="1">IF(B96="","",IF(ISERROR(MATCH($J96,[1]SorP!$B$1:$B$6226,0)),"",INDIRECT("'SorP'!$A$"&amp;MATCH($S96&amp;$J96,[1]SorP!C:C,0))))</f>
        <v>CN-JX</v>
      </c>
      <c r="U96" s="185"/>
      <c r="V96" s="209">
        <f>IF(C96="",NA(),IF(OR(C96="Smelter not listed",C96="Smelter not yet identified"),MATCH($B96&amp;$D96,'[1]Smelter Look-up'!$J:$J,0),MATCH($B96&amp;$C96,'[1]Smelter Look-up'!$J:$J,0)))</f>
        <v>180</v>
      </c>
      <c r="X96" s="210">
        <f t="shared" si="5"/>
        <v>0</v>
      </c>
      <c r="AB96" s="211" t="str">
        <f t="shared" si="6"/>
        <v>GoldMetalor Technologies (Suzhou) Ltd.</v>
      </c>
    </row>
    <row r="97" spans="1:28" s="210" customFormat="1" ht="113.4">
      <c r="A97" s="165" t="s">
        <v>677</v>
      </c>
      <c r="B97" s="166" t="s">
        <v>1087</v>
      </c>
      <c r="C97" s="170" t="s">
        <v>2058</v>
      </c>
      <c r="D97" s="213"/>
      <c r="E97" s="166" t="s">
        <v>15898</v>
      </c>
      <c r="F97" s="166" t="s">
        <v>677</v>
      </c>
      <c r="G97" s="166" t="s">
        <v>12764</v>
      </c>
      <c r="H97" s="167"/>
      <c r="I97" s="168" t="s">
        <v>16009</v>
      </c>
      <c r="J97" s="168" t="s">
        <v>15158</v>
      </c>
      <c r="K97" s="207"/>
      <c r="L97" s="207"/>
      <c r="M97" s="207"/>
      <c r="N97" s="207"/>
      <c r="O97" s="207" t="s">
        <v>16010</v>
      </c>
      <c r="P97" s="169"/>
      <c r="Q97" s="208"/>
      <c r="R97" s="166" t="s">
        <v>2058</v>
      </c>
      <c r="S97" s="165" t="str">
        <f t="shared" ca="1" si="4"/>
        <v>CN</v>
      </c>
      <c r="T97" s="165" t="str">
        <f ca="1">IF(B97="","",IF(ISERROR(MATCH($J97,[1]SorP!$B$1:$B$6226,0)),"",INDIRECT("'SorP'!$A$"&amp;MATCH($S97&amp;$J97,[1]SorP!C:C,0))))</f>
        <v>CN-HK</v>
      </c>
      <c r="U97" s="185"/>
      <c r="V97" s="209">
        <f>IF(C97="",NA(),IF(OR(C97="Smelter not listed",C97="Smelter not yet identified"),MATCH($B97&amp;$D97,'[1]Smelter Look-up'!$J:$J,0),MATCH($B97&amp;$C97,'[1]Smelter Look-up'!$J:$J,0)))</f>
        <v>178</v>
      </c>
      <c r="X97" s="210">
        <f t="shared" si="5"/>
        <v>0</v>
      </c>
      <c r="AB97" s="211" t="str">
        <f t="shared" si="6"/>
        <v>GoldMetalor Technologies (Hong Kong) Ltd.</v>
      </c>
    </row>
    <row r="98" spans="1:28" s="210" customFormat="1" ht="88.2">
      <c r="A98" s="165" t="s">
        <v>700</v>
      </c>
      <c r="B98" s="166" t="s">
        <v>1087</v>
      </c>
      <c r="C98" s="170" t="s">
        <v>2067</v>
      </c>
      <c r="D98" s="213"/>
      <c r="E98" s="166" t="s">
        <v>15898</v>
      </c>
      <c r="F98" s="166" t="s">
        <v>700</v>
      </c>
      <c r="G98" s="166" t="s">
        <v>12764</v>
      </c>
      <c r="H98" s="167"/>
      <c r="I98" s="168" t="s">
        <v>1534</v>
      </c>
      <c r="J98" s="168" t="s">
        <v>13118</v>
      </c>
      <c r="K98" s="207"/>
      <c r="L98" s="207"/>
      <c r="M98" s="207"/>
      <c r="N98" s="207"/>
      <c r="O98" s="207" t="s">
        <v>16011</v>
      </c>
      <c r="P98" s="169"/>
      <c r="Q98" s="208"/>
      <c r="R98" s="166" t="s">
        <v>2067</v>
      </c>
      <c r="S98" s="165" t="str">
        <f t="shared" ca="1" si="4"/>
        <v>CN</v>
      </c>
      <c r="T98" s="165" t="str">
        <f ca="1">IF(B98="","",IF(ISERROR(MATCH($J98,[1]SorP!$B$1:$B$6226,0)),"",INDIRECT("'SorP'!$A$"&amp;MATCH($S98&amp;$J98,[1]SorP!C:C,0))))</f>
        <v>CN-SN</v>
      </c>
      <c r="U98" s="185"/>
      <c r="V98" s="209">
        <f>IF(C98="",NA(),IF(OR(C98="Smelter not listed",C98="Smelter not yet identified"),MATCH($B98&amp;$D98,'[1]Smelter Look-up'!$J:$J,0),MATCH($B98&amp;$C98,'[1]Smelter Look-up'!$J:$J,0)))</f>
        <v>254</v>
      </c>
      <c r="X98" s="210">
        <f t="shared" si="5"/>
        <v>0</v>
      </c>
      <c r="AB98" s="211" t="str">
        <f t="shared" si="6"/>
        <v>GoldShandong Zhaojin Gold &amp; Silver Refinery Co., Ltd.</v>
      </c>
    </row>
    <row r="99" spans="1:28" s="210" customFormat="1" ht="100.8">
      <c r="A99" s="165" t="s">
        <v>653</v>
      </c>
      <c r="B99" s="166" t="s">
        <v>1087</v>
      </c>
      <c r="C99" s="170" t="s">
        <v>2390</v>
      </c>
      <c r="D99" s="213"/>
      <c r="E99" s="166" t="s">
        <v>16012</v>
      </c>
      <c r="F99" s="166" t="s">
        <v>653</v>
      </c>
      <c r="G99" s="166" t="s">
        <v>12764</v>
      </c>
      <c r="H99" s="167"/>
      <c r="I99" s="168" t="s">
        <v>1536</v>
      </c>
      <c r="J99" s="168" t="s">
        <v>15158</v>
      </c>
      <c r="K99" s="207"/>
      <c r="L99" s="207"/>
      <c r="M99" s="207"/>
      <c r="N99" s="207"/>
      <c r="O99" s="207" t="s">
        <v>16013</v>
      </c>
      <c r="P99" s="169"/>
      <c r="Q99" s="208"/>
      <c r="R99" s="166" t="s">
        <v>2390</v>
      </c>
      <c r="S99" s="165" t="str">
        <f t="shared" ca="1" si="4"/>
        <v>HK</v>
      </c>
      <c r="T99" s="165" t="e">
        <f ca="1">IF(B99="","",IF(ISERROR(MATCH($J99,[1]SorP!$B$1:$B$6226,0)),"",INDIRECT("'SorP'!$A$"&amp;MATCH($S99&amp;$J99,[1]SorP!C:C,0))))</f>
        <v>#N/A</v>
      </c>
      <c r="U99" s="185"/>
      <c r="V99" s="209">
        <f>IF(C99="",NA(),IF(OR(C99="Smelter not listed",C99="Smelter not yet identified"),MATCH($B99&amp;$D99,'[1]Smelter Look-up'!$J:$J,0),MATCH($B99&amp;$C99,'[1]Smelter Look-up'!$J:$J,0)))</f>
        <v>110</v>
      </c>
      <c r="X99" s="210">
        <f t="shared" si="5"/>
        <v>0</v>
      </c>
      <c r="AB99" s="211" t="str">
        <f t="shared" si="6"/>
        <v>GoldHeraeus Metals Hong Kong Ltd.</v>
      </c>
    </row>
    <row r="100" spans="1:28" s="210" customFormat="1" ht="138.6">
      <c r="A100" s="165" t="s">
        <v>2214</v>
      </c>
      <c r="B100" s="166" t="s">
        <v>1087</v>
      </c>
      <c r="C100" s="170" t="s">
        <v>2213</v>
      </c>
      <c r="D100" s="213"/>
      <c r="E100" s="166" t="s">
        <v>16014</v>
      </c>
      <c r="F100" s="166" t="s">
        <v>2214</v>
      </c>
      <c r="G100" s="166" t="s">
        <v>12764</v>
      </c>
      <c r="H100" s="167"/>
      <c r="I100" s="168" t="s">
        <v>2215</v>
      </c>
      <c r="J100" s="168" t="s">
        <v>4026</v>
      </c>
      <c r="K100" s="207"/>
      <c r="L100" s="207"/>
      <c r="M100" s="207"/>
      <c r="N100" s="207"/>
      <c r="O100" s="207" t="s">
        <v>16015</v>
      </c>
      <c r="P100" s="169"/>
      <c r="Q100" s="208"/>
      <c r="R100" s="166" t="s">
        <v>2213</v>
      </c>
      <c r="S100" s="165" t="str">
        <f t="shared" ca="1" si="4"/>
        <v>CZ</v>
      </c>
      <c r="T100" s="165" t="str">
        <f ca="1">IF(B100="","",IF(ISERROR(MATCH($J100,[1]SorP!$B$1:$B$6226,0)),"",INDIRECT("'SorP'!$A$"&amp;MATCH($S100&amp;$J100,[1]SorP!C:C,0))))</f>
        <v>CZ-20B</v>
      </c>
      <c r="U100" s="185"/>
      <c r="V100" s="209">
        <f>IF(C100="",NA(),IF(OR(C100="Smelter not listed",C100="Smelter not yet identified"),MATCH($B100&amp;$D100,'[1]Smelter Look-up'!$J:$J,0),MATCH($B100&amp;$C100,'[1]Smelter Look-up'!$J:$J,0)))</f>
        <v>233</v>
      </c>
      <c r="X100" s="210">
        <f t="shared" si="5"/>
        <v>0</v>
      </c>
      <c r="AB100" s="211" t="str">
        <f t="shared" si="6"/>
        <v>GoldSAFINA A.S.</v>
      </c>
    </row>
    <row r="101" spans="1:28" s="210" customFormat="1" ht="88.2">
      <c r="A101" s="165" t="s">
        <v>654</v>
      </c>
      <c r="B101" s="166" t="s">
        <v>1087</v>
      </c>
      <c r="C101" s="170" t="s">
        <v>14502</v>
      </c>
      <c r="D101" s="213"/>
      <c r="E101" s="166" t="s">
        <v>15917</v>
      </c>
      <c r="F101" s="166" t="s">
        <v>654</v>
      </c>
      <c r="G101" s="166" t="s">
        <v>12764</v>
      </c>
      <c r="H101" s="167"/>
      <c r="I101" s="168" t="s">
        <v>1537</v>
      </c>
      <c r="J101" s="168" t="s">
        <v>4119</v>
      </c>
      <c r="K101" s="207"/>
      <c r="L101" s="207"/>
      <c r="M101" s="207"/>
      <c r="N101" s="207"/>
      <c r="O101" s="207" t="s">
        <v>16016</v>
      </c>
      <c r="P101" s="169"/>
      <c r="Q101" s="208"/>
      <c r="R101" s="166" t="s">
        <v>14502</v>
      </c>
      <c r="S101" s="165" t="str">
        <f t="shared" ca="1" si="4"/>
        <v>DE</v>
      </c>
      <c r="T101" s="165" t="str">
        <f ca="1">IF(B101="","",IF(ISERROR(MATCH($J101,[1]SorP!$B$1:$B$6226,0)),"",INDIRECT("'SorP'!$A$"&amp;MATCH($S101&amp;$J101,[1]SorP!C:C,0))))</f>
        <v>DE-HH</v>
      </c>
      <c r="U101" s="185"/>
      <c r="V101" s="209">
        <f>IF(C101="",NA(),IF(OR(C101="Smelter not listed",C101="Smelter not yet identified"),MATCH($B101&amp;$D101,'[1]Smelter Look-up'!$J:$J,0),MATCH($B101&amp;$C101,'[1]Smelter Look-up'!$J:$J,0)))</f>
        <v>108</v>
      </c>
      <c r="X101" s="210">
        <f t="shared" si="5"/>
        <v>0</v>
      </c>
      <c r="AB101" s="211" t="str">
        <f t="shared" si="6"/>
        <v>GoldHeraeus Germany GmbH Co. KG</v>
      </c>
    </row>
    <row r="102" spans="1:28" s="210" customFormat="1" ht="88.2">
      <c r="A102" s="165" t="s">
        <v>631</v>
      </c>
      <c r="B102" s="166" t="s">
        <v>1087</v>
      </c>
      <c r="C102" s="170" t="s">
        <v>14841</v>
      </c>
      <c r="D102" s="213"/>
      <c r="E102" s="166" t="s">
        <v>15917</v>
      </c>
      <c r="F102" s="166" t="s">
        <v>631</v>
      </c>
      <c r="G102" s="166" t="s">
        <v>12764</v>
      </c>
      <c r="H102" s="167"/>
      <c r="I102" s="168" t="s">
        <v>1498</v>
      </c>
      <c r="J102" s="168" t="s">
        <v>1499</v>
      </c>
      <c r="K102" s="207"/>
      <c r="L102" s="207"/>
      <c r="M102" s="207"/>
      <c r="N102" s="207"/>
      <c r="O102" s="207" t="s">
        <v>16017</v>
      </c>
      <c r="P102" s="169"/>
      <c r="Q102" s="208"/>
      <c r="R102" s="166" t="s">
        <v>14841</v>
      </c>
      <c r="S102" s="165" t="str">
        <f t="shared" ref="S102:S132" ca="1" si="7">IF(B102="","",IF(ISERROR(MATCH($E102,CL,0)),"Unknown",INDIRECT("'C'!$A$"&amp;MATCH($E102,CL,0)+1)))</f>
        <v>DE</v>
      </c>
      <c r="T102" s="165" t="str">
        <f ca="1">IF(B102="","",IF(ISERROR(MATCH($J102,[1]SorP!$B$1:$B$6226,0)),"",INDIRECT("'SorP'!$A$"&amp;MATCH($S102&amp;$J102,[1]SorP!C:C,0))))</f>
        <v>DE-BY</v>
      </c>
      <c r="U102" s="185"/>
      <c r="V102" s="209">
        <f>IF(C102="",NA(),IF(OR(C102="Smelter not listed",C102="Smelter not yet identified"),MATCH($B102&amp;$D102,'[1]Smelter Look-up'!$J:$J,0),MATCH($B102&amp;$C102,'[1]Smelter Look-up'!$J:$J,0)))</f>
        <v>10</v>
      </c>
      <c r="X102" s="210">
        <f t="shared" si="5"/>
        <v>0</v>
      </c>
      <c r="AB102" s="211" t="str">
        <f t="shared" si="6"/>
        <v>GoldAgosi AG</v>
      </c>
    </row>
    <row r="103" spans="1:28" s="210" customFormat="1" ht="100.8">
      <c r="A103" s="165" t="s">
        <v>2110</v>
      </c>
      <c r="B103" s="166" t="s">
        <v>1087</v>
      </c>
      <c r="C103" s="170" t="s">
        <v>2108</v>
      </c>
      <c r="D103" s="213"/>
      <c r="E103" s="166" t="s">
        <v>15917</v>
      </c>
      <c r="F103" s="166" t="s">
        <v>2110</v>
      </c>
      <c r="G103" s="166" t="s">
        <v>12764</v>
      </c>
      <c r="H103" s="167"/>
      <c r="I103" s="168" t="s">
        <v>1498</v>
      </c>
      <c r="J103" s="168" t="s">
        <v>1499</v>
      </c>
      <c r="K103" s="207"/>
      <c r="L103" s="207"/>
      <c r="M103" s="207"/>
      <c r="N103" s="207"/>
      <c r="O103" s="207" t="s">
        <v>16018</v>
      </c>
      <c r="P103" s="169"/>
      <c r="Q103" s="208"/>
      <c r="R103" s="166" t="s">
        <v>2108</v>
      </c>
      <c r="S103" s="165" t="str">
        <f t="shared" ca="1" si="7"/>
        <v>DE</v>
      </c>
      <c r="T103" s="165" t="str">
        <f ca="1">IF(B103="","",IF(ISERROR(MATCH($J103,[1]SorP!$B$1:$B$6226,0)),"",INDIRECT("'SorP'!$A$"&amp;MATCH($S103&amp;$J103,[1]SorP!C:C,0))))</f>
        <v>DE-BY</v>
      </c>
      <c r="U103" s="185"/>
      <c r="V103" s="209">
        <f>IF(C103="",NA(),IF(OR(C103="Smelter not listed",C103="Smelter not yet identified"),MATCH($B103&amp;$D103,'[1]Smelter Look-up'!$J:$J,0),MATCH($B103&amp;$C103,'[1]Smelter Look-up'!$J:$J,0)))</f>
        <v>307</v>
      </c>
      <c r="X103" s="210">
        <f t="shared" si="5"/>
        <v>0</v>
      </c>
      <c r="AB103" s="211" t="str">
        <f t="shared" si="6"/>
        <v>GoldWIELAND Edelmetalle GmbH</v>
      </c>
    </row>
    <row r="104" spans="1:28" s="210" customFormat="1" ht="100.8">
      <c r="A104" s="165" t="s">
        <v>652</v>
      </c>
      <c r="B104" s="166" t="s">
        <v>1087</v>
      </c>
      <c r="C104" s="170" t="s">
        <v>997</v>
      </c>
      <c r="D104" s="213"/>
      <c r="E104" s="166" t="s">
        <v>15917</v>
      </c>
      <c r="F104" s="166" t="s">
        <v>652</v>
      </c>
      <c r="G104" s="166" t="s">
        <v>12764</v>
      </c>
      <c r="H104" s="167"/>
      <c r="I104" s="168" t="s">
        <v>1498</v>
      </c>
      <c r="J104" s="168" t="s">
        <v>1499</v>
      </c>
      <c r="K104" s="207"/>
      <c r="L104" s="207"/>
      <c r="M104" s="207"/>
      <c r="N104" s="207"/>
      <c r="O104" s="207" t="s">
        <v>16019</v>
      </c>
      <c r="P104" s="169"/>
      <c r="Q104" s="208"/>
      <c r="R104" s="166" t="s">
        <v>997</v>
      </c>
      <c r="S104" s="165" t="str">
        <f t="shared" ca="1" si="7"/>
        <v>DE</v>
      </c>
      <c r="T104" s="165" t="str">
        <f ca="1">IF(B104="","",IF(ISERROR(MATCH($J104,[1]SorP!$B$1:$B$6226,0)),"",INDIRECT("'SorP'!$A$"&amp;MATCH($S104&amp;$J104,[1]SorP!C:C,0))))</f>
        <v>DE-BY</v>
      </c>
      <c r="U104" s="185"/>
      <c r="V104" s="209">
        <f>IF(C104="",NA(),IF(OR(C104="Smelter not listed",C104="Smelter not yet identified"),MATCH($B104&amp;$D104,'[1]Smelter Look-up'!$J:$J,0),MATCH($B104&amp;$C104,'[1]Smelter Look-up'!$J:$J,0)))</f>
        <v>104</v>
      </c>
      <c r="X104" s="210">
        <f t="shared" si="5"/>
        <v>0</v>
      </c>
      <c r="AB104" s="211" t="str">
        <f t="shared" si="6"/>
        <v>GoldHeimerle + Meule GmbH</v>
      </c>
    </row>
    <row r="105" spans="1:28" s="210" customFormat="1" ht="63">
      <c r="A105" s="165" t="s">
        <v>641</v>
      </c>
      <c r="B105" s="166" t="s">
        <v>1087</v>
      </c>
      <c r="C105" s="170" t="s">
        <v>640</v>
      </c>
      <c r="D105" s="213"/>
      <c r="E105" s="166" t="s">
        <v>15917</v>
      </c>
      <c r="F105" s="166" t="s">
        <v>641</v>
      </c>
      <c r="G105" s="166" t="s">
        <v>12764</v>
      </c>
      <c r="H105" s="167"/>
      <c r="I105" s="168" t="s">
        <v>1498</v>
      </c>
      <c r="J105" s="168" t="s">
        <v>1499</v>
      </c>
      <c r="K105" s="207"/>
      <c r="L105" s="207"/>
      <c r="M105" s="207"/>
      <c r="N105" s="207"/>
      <c r="O105" s="207" t="s">
        <v>16020</v>
      </c>
      <c r="P105" s="169"/>
      <c r="Q105" s="208"/>
      <c r="R105" s="166" t="s">
        <v>640</v>
      </c>
      <c r="S105" s="165" t="str">
        <f t="shared" ca="1" si="7"/>
        <v>DE</v>
      </c>
      <c r="T105" s="165" t="str">
        <f ca="1">IF(B105="","",IF(ISERROR(MATCH($J105,[1]SorP!$B$1:$B$6226,0)),"",INDIRECT("'SorP'!$A$"&amp;MATCH($S105&amp;$J105,[1]SorP!C:C,0))))</f>
        <v>DE-BY</v>
      </c>
      <c r="U105" s="185"/>
      <c r="V105" s="209">
        <f>IF(C105="",NA(),IF(OR(C105="Smelter not listed",C105="Smelter not yet identified"),MATCH($B105&amp;$D105,'[1]Smelter Look-up'!$J:$J,0),MATCH($B105&amp;$C105,'[1]Smelter Look-up'!$J:$J,0)))</f>
        <v>45</v>
      </c>
      <c r="X105" s="210">
        <f t="shared" si="5"/>
        <v>0</v>
      </c>
      <c r="AB105" s="211" t="str">
        <f t="shared" si="6"/>
        <v>GoldC. Hafner GmbH + Co. KG</v>
      </c>
    </row>
    <row r="106" spans="1:28" s="210" customFormat="1" ht="75.599999999999994">
      <c r="A106" s="165" t="s">
        <v>637</v>
      </c>
      <c r="B106" s="166" t="s">
        <v>1087</v>
      </c>
      <c r="C106" s="170" t="s">
        <v>1179</v>
      </c>
      <c r="D106" s="213"/>
      <c r="E106" s="166" t="s">
        <v>15917</v>
      </c>
      <c r="F106" s="166" t="s">
        <v>637</v>
      </c>
      <c r="G106" s="166" t="s">
        <v>12764</v>
      </c>
      <c r="H106" s="167"/>
      <c r="I106" s="168" t="s">
        <v>1510</v>
      </c>
      <c r="J106" s="168" t="s">
        <v>1510</v>
      </c>
      <c r="K106" s="207"/>
      <c r="L106" s="207"/>
      <c r="M106" s="207"/>
      <c r="N106" s="207"/>
      <c r="O106" s="207" t="s">
        <v>16021</v>
      </c>
      <c r="P106" s="169"/>
      <c r="Q106" s="208"/>
      <c r="R106" s="166" t="s">
        <v>1179</v>
      </c>
      <c r="S106" s="165" t="str">
        <f t="shared" ca="1" si="7"/>
        <v>DE</v>
      </c>
      <c r="T106" s="165" t="str">
        <f ca="1">IF(B106="","",IF(ISERROR(MATCH($J106,[1]SorP!$B$1:$B$6226,0)),"",INDIRECT("'SorP'!$A$"&amp;MATCH($S106&amp;$J106,[1]SorP!C:C,0))))</f>
        <v>DE-MV</v>
      </c>
      <c r="U106" s="185"/>
      <c r="V106" s="209">
        <f>IF(C106="",NA(),IF(OR(C106="Smelter not listed",C106="Smelter not yet identified"),MATCH($B106&amp;$D106,'[1]Smelter Look-up'!$J:$J,0),MATCH($B106&amp;$C106,'[1]Smelter Look-up'!$J:$J,0)))</f>
        <v>39</v>
      </c>
      <c r="X106" s="210">
        <f t="shared" si="5"/>
        <v>0</v>
      </c>
      <c r="AB106" s="211" t="str">
        <f t="shared" si="6"/>
        <v>GoldAurubis AG</v>
      </c>
    </row>
    <row r="107" spans="1:28" s="210" customFormat="1" ht="75.599999999999994">
      <c r="A107" s="165" t="s">
        <v>1344</v>
      </c>
      <c r="B107" s="166" t="s">
        <v>1087</v>
      </c>
      <c r="C107" s="170" t="s">
        <v>2077</v>
      </c>
      <c r="D107" s="213"/>
      <c r="E107" s="166" t="s">
        <v>15920</v>
      </c>
      <c r="F107" s="166" t="s">
        <v>1344</v>
      </c>
      <c r="G107" s="166" t="s">
        <v>12764</v>
      </c>
      <c r="H107" s="167"/>
      <c r="I107" s="168" t="s">
        <v>1624</v>
      </c>
      <c r="J107" s="168" t="s">
        <v>14936</v>
      </c>
      <c r="K107" s="207"/>
      <c r="L107" s="207"/>
      <c r="M107" s="207"/>
      <c r="N107" s="207"/>
      <c r="O107" s="207" t="s">
        <v>16022</v>
      </c>
      <c r="P107" s="169"/>
      <c r="Q107" s="208"/>
      <c r="R107" s="166" t="s">
        <v>2077</v>
      </c>
      <c r="S107" s="165" t="str">
        <f t="shared" ca="1" si="7"/>
        <v>IN</v>
      </c>
      <c r="T107" s="165" t="str">
        <f ca="1">IF(B107="","",IF(ISERROR(MATCH($J107,[1]SorP!$B$1:$B$6226,0)),"",INDIRECT("'SorP'!$A$"&amp;MATCH($S107&amp;$J107,[1]SorP!C:C,0))))</f>
        <v>IL-JM</v>
      </c>
      <c r="U107" s="185"/>
      <c r="V107" s="209">
        <f>IF(C107="",NA(),IF(OR(C107="Smelter not listed",C107="Smelter not yet identified"),MATCH($B107&amp;$D107,'[1]Smelter Look-up'!$J:$J,0),MATCH($B107&amp;$C107,'[1]Smelter Look-up'!$J:$J,0)))</f>
        <v>193</v>
      </c>
      <c r="X107" s="210">
        <f t="shared" si="5"/>
        <v>0</v>
      </c>
      <c r="AB107" s="211" t="str">
        <f t="shared" si="6"/>
        <v>GoldMMTC-PAMP India Pvt., Ltd.</v>
      </c>
    </row>
    <row r="108" spans="1:28" s="210" customFormat="1" ht="88.2">
      <c r="A108" s="165" t="s">
        <v>693</v>
      </c>
      <c r="B108" s="166" t="s">
        <v>1087</v>
      </c>
      <c r="C108" s="170" t="s">
        <v>1186</v>
      </c>
      <c r="D108" s="213"/>
      <c r="E108" s="166" t="s">
        <v>15960</v>
      </c>
      <c r="F108" s="166" t="s">
        <v>693</v>
      </c>
      <c r="G108" s="166" t="s">
        <v>12764</v>
      </c>
      <c r="H108" s="167"/>
      <c r="I108" s="168" t="s">
        <v>1581</v>
      </c>
      <c r="J108" s="168" t="s">
        <v>5835</v>
      </c>
      <c r="K108" s="207"/>
      <c r="L108" s="207"/>
      <c r="M108" s="207"/>
      <c r="N108" s="207"/>
      <c r="O108" s="207" t="s">
        <v>16023</v>
      </c>
      <c r="P108" s="169"/>
      <c r="Q108" s="208"/>
      <c r="R108" s="166" t="s">
        <v>1186</v>
      </c>
      <c r="S108" s="165" t="str">
        <f t="shared" ca="1" si="7"/>
        <v>ID</v>
      </c>
      <c r="T108" s="165" t="str">
        <f ca="1">IF(B108="","",IF(ISERROR(MATCH($J108,[1]SorP!$B$1:$B$6226,0)),"",INDIRECT("'SorP'!$A$"&amp;MATCH($S108&amp;$J108,[1]SorP!C:C,0))))</f>
        <v>HU-NY</v>
      </c>
      <c r="U108" s="185"/>
      <c r="V108" s="209">
        <f>IF(C108="",NA(),IF(OR(C108="Smelter not listed",C108="Smelter not yet identified"),MATCH($B108&amp;$D108,'[1]Smelter Look-up'!$J:$J,0),MATCH($B108&amp;$C108,'[1]Smelter Look-up'!$J:$J,0)))</f>
        <v>220</v>
      </c>
      <c r="X108" s="210">
        <f t="shared" si="5"/>
        <v>0</v>
      </c>
      <c r="AB108" s="211" t="str">
        <f t="shared" si="6"/>
        <v>GoldPT Aneka Tambang (Persero) Tbk</v>
      </c>
    </row>
    <row r="109" spans="1:28" s="210" customFormat="1" ht="163.80000000000001">
      <c r="A109" s="165" t="s">
        <v>1637</v>
      </c>
      <c r="B109" s="166" t="s">
        <v>1087</v>
      </c>
      <c r="C109" s="170" t="s">
        <v>2121</v>
      </c>
      <c r="D109" s="213"/>
      <c r="E109" s="166" t="s">
        <v>16024</v>
      </c>
      <c r="F109" s="166" t="s">
        <v>1637</v>
      </c>
      <c r="G109" s="166" t="s">
        <v>12764</v>
      </c>
      <c r="H109" s="167"/>
      <c r="I109" s="168" t="s">
        <v>1638</v>
      </c>
      <c r="J109" s="168" t="s">
        <v>6296</v>
      </c>
      <c r="K109" s="207"/>
      <c r="L109" s="207"/>
      <c r="M109" s="207"/>
      <c r="N109" s="207"/>
      <c r="O109" s="207" t="s">
        <v>16025</v>
      </c>
      <c r="P109" s="169"/>
      <c r="Q109" s="208"/>
      <c r="R109" s="166" t="s">
        <v>2121</v>
      </c>
      <c r="S109" s="165" t="str">
        <f t="shared" ca="1" si="7"/>
        <v>IT</v>
      </c>
      <c r="T109" s="165" t="str">
        <f ca="1">IF(B109="","",IF(ISERROR(MATCH($J109,[1]SorP!$B$1:$B$6226,0)),"",INDIRECT("'SorP'!$A$"&amp;MATCH($S109&amp;$J109,[1]SorP!C:C,0))))</f>
        <v>IS-RHH</v>
      </c>
      <c r="U109" s="185"/>
      <c r="V109" s="209">
        <f>IF(C109="",NA(),IF(OR(C109="Smelter not listed",C109="Smelter not yet identified"),MATCH($B109&amp;$D109,'[1]Smelter Look-up'!$J:$J,0),MATCH($B109&amp;$C109,'[1]Smelter Look-up'!$J:$J,0)))</f>
        <v>278</v>
      </c>
      <c r="X109" s="210">
        <f t="shared" si="5"/>
        <v>0</v>
      </c>
      <c r="AB109" s="211" t="str">
        <f t="shared" si="6"/>
        <v>GoldT.C.A S.p.A</v>
      </c>
    </row>
    <row r="110" spans="1:28" s="210" customFormat="1" ht="75.599999999999994">
      <c r="A110" s="165" t="s">
        <v>645</v>
      </c>
      <c r="B110" s="166" t="s">
        <v>1087</v>
      </c>
      <c r="C110" s="170" t="s">
        <v>50</v>
      </c>
      <c r="D110" s="213"/>
      <c r="E110" s="166" t="s">
        <v>16024</v>
      </c>
      <c r="F110" s="166" t="s">
        <v>645</v>
      </c>
      <c r="G110" s="166" t="s">
        <v>12764</v>
      </c>
      <c r="H110" s="167"/>
      <c r="I110" s="168" t="s">
        <v>1522</v>
      </c>
      <c r="J110" s="168" t="s">
        <v>6296</v>
      </c>
      <c r="K110" s="207"/>
      <c r="L110" s="207"/>
      <c r="M110" s="207"/>
      <c r="N110" s="207"/>
      <c r="O110" s="207" t="s">
        <v>16026</v>
      </c>
      <c r="P110" s="169"/>
      <c r="Q110" s="208"/>
      <c r="R110" s="166" t="s">
        <v>50</v>
      </c>
      <c r="S110" s="165" t="str">
        <f t="shared" ca="1" si="7"/>
        <v>IT</v>
      </c>
      <c r="T110" s="165" t="str">
        <f ca="1">IF(B110="","",IF(ISERROR(MATCH($J110,[1]SorP!$B$1:$B$6226,0)),"",INDIRECT("'SorP'!$A$"&amp;MATCH($S110&amp;$J110,[1]SorP!C:C,0))))</f>
        <v>IS-RHH</v>
      </c>
      <c r="U110" s="185"/>
      <c r="V110" s="209">
        <f>IF(C110="",NA(),IF(OR(C110="Smelter not listed",C110="Smelter not yet identified"),MATCH($B110&amp;$D110,'[1]Smelter Look-up'!$J:$J,0),MATCH($B110&amp;$C110,'[1]Smelter Look-up'!$J:$J,0)))</f>
        <v>56</v>
      </c>
      <c r="X110" s="210">
        <f t="shared" si="5"/>
        <v>0</v>
      </c>
      <c r="AB110" s="211" t="str">
        <f t="shared" si="6"/>
        <v>GoldChimet S.p.A.</v>
      </c>
    </row>
    <row r="111" spans="1:28" s="210" customFormat="1" ht="100.8">
      <c r="A111" s="165" t="s">
        <v>2393</v>
      </c>
      <c r="B111" s="166" t="s">
        <v>1087</v>
      </c>
      <c r="C111" s="170" t="s">
        <v>2392</v>
      </c>
      <c r="D111" s="213"/>
      <c r="E111" s="166" t="s">
        <v>16024</v>
      </c>
      <c r="F111" s="166" t="s">
        <v>2393</v>
      </c>
      <c r="G111" s="166" t="s">
        <v>12764</v>
      </c>
      <c r="H111" s="167"/>
      <c r="I111" s="168" t="s">
        <v>1522</v>
      </c>
      <c r="J111" s="168" t="s">
        <v>6296</v>
      </c>
      <c r="K111" s="207"/>
      <c r="L111" s="207"/>
      <c r="M111" s="207"/>
      <c r="N111" s="207"/>
      <c r="O111" s="207" t="s">
        <v>16027</v>
      </c>
      <c r="P111" s="169"/>
      <c r="Q111" s="208"/>
      <c r="R111" s="166" t="s">
        <v>2392</v>
      </c>
      <c r="S111" s="165" t="str">
        <f t="shared" ca="1" si="7"/>
        <v>IT</v>
      </c>
      <c r="T111" s="165" t="str">
        <f ca="1">IF(B111="","",IF(ISERROR(MATCH($J111,[1]SorP!$B$1:$B$6226,0)),"",INDIRECT("'SorP'!$A$"&amp;MATCH($S111&amp;$J111,[1]SorP!C:C,0))))</f>
        <v>IS-RHH</v>
      </c>
      <c r="U111" s="185"/>
      <c r="V111" s="209">
        <f>IF(C111="",NA(),IF(OR(C111="Smelter not listed",C111="Smelter not yet identified"),MATCH($B111&amp;$D111,'[1]Smelter Look-up'!$J:$J,0),MATCH($B111&amp;$C111,'[1]Smelter Look-up'!$J:$J,0)))</f>
        <v>125</v>
      </c>
      <c r="X111" s="210">
        <f t="shared" si="5"/>
        <v>0</v>
      </c>
      <c r="AB111" s="211" t="str">
        <f t="shared" si="6"/>
        <v>GoldItalpreziosi</v>
      </c>
    </row>
    <row r="112" spans="1:28" s="210" customFormat="1" ht="100.8">
      <c r="A112" s="165" t="s">
        <v>715</v>
      </c>
      <c r="B112" s="166" t="s">
        <v>1087</v>
      </c>
      <c r="C112" s="170" t="s">
        <v>2072</v>
      </c>
      <c r="D112" s="213"/>
      <c r="E112" s="166" t="s">
        <v>15922</v>
      </c>
      <c r="F112" s="166" t="s">
        <v>715</v>
      </c>
      <c r="G112" s="166" t="s">
        <v>12764</v>
      </c>
      <c r="H112" s="167"/>
      <c r="I112" s="168" t="s">
        <v>1619</v>
      </c>
      <c r="J112" s="168" t="s">
        <v>1601</v>
      </c>
      <c r="K112" s="207"/>
      <c r="L112" s="207"/>
      <c r="M112" s="207"/>
      <c r="N112" s="207"/>
      <c r="O112" s="207" t="s">
        <v>16028</v>
      </c>
      <c r="P112" s="169"/>
      <c r="Q112" s="208"/>
      <c r="R112" s="166" t="s">
        <v>2072</v>
      </c>
      <c r="S112" s="165" t="str">
        <f t="shared" ca="1" si="7"/>
        <v>JP</v>
      </c>
      <c r="T112" s="165" t="str">
        <f ca="1">IF(B112="","",IF(ISERROR(MATCH($J112,[1]SorP!$B$1:$B$6226,0)),"",INDIRECT("'SorP'!$A$"&amp;MATCH($S112&amp;$J112,[1]SorP!C:C,0))))</f>
        <v>IT-AV</v>
      </c>
      <c r="U112" s="185"/>
      <c r="V112" s="209">
        <f>IF(C112="",NA(),IF(OR(C112="Smelter not listed",C112="Smelter not yet identified"),MATCH($B112&amp;$D112,'[1]Smelter Look-up'!$J:$J,0),MATCH($B112&amp;$C112,'[1]Smelter Look-up'!$J:$J,0)))</f>
        <v>316</v>
      </c>
      <c r="X112" s="210">
        <f t="shared" si="5"/>
        <v>0</v>
      </c>
      <c r="AB112" s="211" t="str">
        <f t="shared" si="6"/>
        <v>GoldYokohama Metal Co., Ltd.</v>
      </c>
    </row>
    <row r="113" spans="1:28" s="210" customFormat="1" ht="88.2">
      <c r="A113" s="165" t="s">
        <v>714</v>
      </c>
      <c r="B113" s="166" t="s">
        <v>1087</v>
      </c>
      <c r="C113" s="170" t="s">
        <v>12466</v>
      </c>
      <c r="D113" s="213"/>
      <c r="E113" s="166" t="s">
        <v>15922</v>
      </c>
      <c r="F113" s="166" t="s">
        <v>714</v>
      </c>
      <c r="G113" s="166" t="s">
        <v>12764</v>
      </c>
      <c r="H113" s="167"/>
      <c r="I113" s="168" t="s">
        <v>12477</v>
      </c>
      <c r="J113" s="168" t="s">
        <v>6453</v>
      </c>
      <c r="K113" s="207"/>
      <c r="L113" s="207"/>
      <c r="M113" s="207"/>
      <c r="N113" s="207"/>
      <c r="O113" s="207" t="s">
        <v>16029</v>
      </c>
      <c r="P113" s="169"/>
      <c r="Q113" s="208"/>
      <c r="R113" s="166" t="s">
        <v>12466</v>
      </c>
      <c r="S113" s="165" t="str">
        <f t="shared" ca="1" si="7"/>
        <v>JP</v>
      </c>
      <c r="T113" s="165" t="str">
        <f ca="1">IF(B113="","",IF(ISERROR(MATCH($J113,[1]SorP!$B$1:$B$6226,0)),"",INDIRECT("'SorP'!$A$"&amp;MATCH($S113&amp;$J113,[1]SorP!C:C,0))))</f>
        <v>IT-TP</v>
      </c>
      <c r="U113" s="185"/>
      <c r="V113" s="209">
        <f>IF(C113="",NA(),IF(OR(C113="Smelter not listed",C113="Smelter not yet identified"),MATCH($B113&amp;$D113,'[1]Smelter Look-up'!$J:$J,0),MATCH($B113&amp;$C113,'[1]Smelter Look-up'!$J:$J,0)))</f>
        <v>310</v>
      </c>
      <c r="X113" s="210">
        <f t="shared" si="5"/>
        <v>0</v>
      </c>
      <c r="AB113" s="211" t="str">
        <f t="shared" si="6"/>
        <v>GoldYamakin Co., Ltd.</v>
      </c>
    </row>
    <row r="114" spans="1:28" s="210" customFormat="1" ht="88.2">
      <c r="A114" s="165" t="s">
        <v>658</v>
      </c>
      <c r="B114" s="166" t="s">
        <v>1087</v>
      </c>
      <c r="C114" s="170" t="s">
        <v>1182</v>
      </c>
      <c r="D114" s="213"/>
      <c r="E114" s="166" t="s">
        <v>15922</v>
      </c>
      <c r="F114" s="166" t="s">
        <v>658</v>
      </c>
      <c r="G114" s="166" t="s">
        <v>12764</v>
      </c>
      <c r="H114" s="167"/>
      <c r="I114" s="168" t="s">
        <v>1541</v>
      </c>
      <c r="J114" s="168" t="s">
        <v>1532</v>
      </c>
      <c r="K114" s="207"/>
      <c r="L114" s="207"/>
      <c r="M114" s="207"/>
      <c r="N114" s="207"/>
      <c r="O114" s="207" t="s">
        <v>16030</v>
      </c>
      <c r="P114" s="169"/>
      <c r="Q114" s="208"/>
      <c r="R114" s="166" t="s">
        <v>1182</v>
      </c>
      <c r="S114" s="165" t="str">
        <f t="shared" ca="1" si="7"/>
        <v>JP</v>
      </c>
      <c r="T114" s="165" t="str">
        <f ca="1">IF(B114="","",IF(ISERROR(MATCH($J114,[1]SorP!$B$1:$B$6226,0)),"",INDIRECT("'SorP'!$A$"&amp;MATCH($S114&amp;$J114,[1]SorP!C:C,0))))</f>
        <v>IT-TE</v>
      </c>
      <c r="U114" s="185"/>
      <c r="V114" s="209">
        <f>IF(C114="",NA(),IF(OR(C114="Smelter not listed",C114="Smelter not yet identified"),MATCH($B114&amp;$D114,'[1]Smelter Look-up'!$J:$J,0),MATCH($B114&amp;$C114,'[1]Smelter Look-up'!$J:$J,0)))</f>
        <v>123</v>
      </c>
      <c r="X114" s="210">
        <f t="shared" si="5"/>
        <v>0</v>
      </c>
      <c r="AB114" s="211" t="str">
        <f t="shared" si="6"/>
        <v>GoldIshifuku Metal Industry Co., Ltd.</v>
      </c>
    </row>
    <row r="115" spans="1:28" s="210" customFormat="1" ht="189">
      <c r="A115" s="165" t="s">
        <v>688</v>
      </c>
      <c r="B115" s="166" t="s">
        <v>1087</v>
      </c>
      <c r="C115" s="170" t="s">
        <v>2063</v>
      </c>
      <c r="D115" s="213"/>
      <c r="E115" s="166" t="s">
        <v>15922</v>
      </c>
      <c r="F115" s="166" t="s">
        <v>688</v>
      </c>
      <c r="G115" s="166" t="s">
        <v>12764</v>
      </c>
      <c r="H115" s="167"/>
      <c r="I115" s="168" t="s">
        <v>1576</v>
      </c>
      <c r="J115" s="168" t="s">
        <v>1577</v>
      </c>
      <c r="K115" s="207"/>
      <c r="L115" s="207"/>
      <c r="M115" s="207"/>
      <c r="N115" s="207"/>
      <c r="O115" s="207" t="s">
        <v>16031</v>
      </c>
      <c r="P115" s="169"/>
      <c r="Q115" s="208"/>
      <c r="R115" s="166" t="s">
        <v>2063</v>
      </c>
      <c r="S115" s="165" t="str">
        <f t="shared" ca="1" si="7"/>
        <v>JP</v>
      </c>
      <c r="T115" s="165" t="str">
        <f ca="1">IF(B115="","",IF(ISERROR(MATCH($J115,[1]SorP!$B$1:$B$6226,0)),"",INDIRECT("'SorP'!$A$"&amp;MATCH($S115&amp;$J115,[1]SorP!C:C,0))))</f>
        <v>IT-BZ</v>
      </c>
      <c r="U115" s="185"/>
      <c r="V115" s="209">
        <f>IF(C115="",NA(),IF(OR(C115="Smelter not listed",C115="Smelter not yet identified"),MATCH($B115&amp;$D115,'[1]Smelter Look-up'!$J:$J,0),MATCH($B115&amp;$C115,'[1]Smelter Look-up'!$J:$J,0)))</f>
        <v>207</v>
      </c>
      <c r="X115" s="210">
        <f t="shared" si="5"/>
        <v>0</v>
      </c>
      <c r="AB115" s="211" t="str">
        <f t="shared" si="6"/>
        <v>GoldOhura Precious Metal Industry Co., Ltd.</v>
      </c>
    </row>
    <row r="116" spans="1:28" s="210" customFormat="1" ht="75.599999999999994">
      <c r="A116" s="165" t="s">
        <v>382</v>
      </c>
      <c r="B116" s="166" t="s">
        <v>1087</v>
      </c>
      <c r="C116" s="170" t="s">
        <v>13321</v>
      </c>
      <c r="D116" s="213"/>
      <c r="E116" s="166" t="s">
        <v>15922</v>
      </c>
      <c r="F116" s="166" t="s">
        <v>382</v>
      </c>
      <c r="G116" s="166" t="s">
        <v>12764</v>
      </c>
      <c r="H116" s="167"/>
      <c r="I116" s="168" t="s">
        <v>1531</v>
      </c>
      <c r="J116" s="168" t="s">
        <v>1532</v>
      </c>
      <c r="K116" s="207"/>
      <c r="L116" s="207"/>
      <c r="M116" s="207"/>
      <c r="N116" s="207"/>
      <c r="O116" s="207" t="s">
        <v>16032</v>
      </c>
      <c r="P116" s="169"/>
      <c r="Q116" s="208"/>
      <c r="R116" s="166" t="s">
        <v>13321</v>
      </c>
      <c r="S116" s="165" t="str">
        <f t="shared" ca="1" si="7"/>
        <v>JP</v>
      </c>
      <c r="T116" s="165" t="str">
        <f ca="1">IF(B116="","",IF(ISERROR(MATCH($J116,[1]SorP!$B$1:$B$6226,0)),"",INDIRECT("'SorP'!$A$"&amp;MATCH($S116&amp;$J116,[1]SorP!C:C,0))))</f>
        <v>IT-TE</v>
      </c>
      <c r="U116" s="185"/>
      <c r="V116" s="209">
        <f>IF(C116="",NA(),IF(OR(C116="Smelter not listed",C116="Smelter not yet identified"),MATCH($B116&amp;$D116,'[1]Smelter Look-up'!$J:$J,0),MATCH($B116&amp;$C116,'[1]Smelter Look-up'!$J:$J,0)))</f>
        <v>73</v>
      </c>
      <c r="X116" s="210">
        <f t="shared" si="5"/>
        <v>0</v>
      </c>
      <c r="AB116" s="211" t="str">
        <f t="shared" si="6"/>
        <v>GoldEco-System Recycling Co., Ltd. East Plant</v>
      </c>
    </row>
    <row r="117" spans="1:28" s="210" customFormat="1" ht="163.80000000000001">
      <c r="A117" s="165" t="s">
        <v>676</v>
      </c>
      <c r="B117" s="166" t="s">
        <v>1087</v>
      </c>
      <c r="C117" s="170" t="s">
        <v>53</v>
      </c>
      <c r="D117" s="213"/>
      <c r="E117" s="166" t="s">
        <v>15922</v>
      </c>
      <c r="F117" s="166" t="s">
        <v>676</v>
      </c>
      <c r="G117" s="166" t="s">
        <v>12764</v>
      </c>
      <c r="H117" s="167"/>
      <c r="I117" s="168" t="s">
        <v>16033</v>
      </c>
      <c r="J117" s="168" t="s">
        <v>1532</v>
      </c>
      <c r="K117" s="207"/>
      <c r="L117" s="207"/>
      <c r="M117" s="207"/>
      <c r="N117" s="207"/>
      <c r="O117" s="207" t="s">
        <v>16034</v>
      </c>
      <c r="P117" s="169"/>
      <c r="Q117" s="208"/>
      <c r="R117" s="166" t="s">
        <v>53</v>
      </c>
      <c r="S117" s="165" t="str">
        <f t="shared" ca="1" si="7"/>
        <v>JP</v>
      </c>
      <c r="T117" s="165" t="str">
        <f ca="1">IF(B117="","",IF(ISERROR(MATCH($J117,[1]SorP!$B$1:$B$6226,0)),"",INDIRECT("'SorP'!$A$"&amp;MATCH($S117&amp;$J117,[1]SorP!C:C,0))))</f>
        <v>IT-TE</v>
      </c>
      <c r="U117" s="185"/>
      <c r="V117" s="209">
        <f>IF(C117="",NA(),IF(OR(C117="Smelter not listed",C117="Smelter not yet identified"),MATCH($B117&amp;$D117,'[1]Smelter Look-up'!$J:$J,0),MATCH($B117&amp;$C117,'[1]Smelter Look-up'!$J:$J,0)))</f>
        <v>170</v>
      </c>
      <c r="X117" s="210">
        <f t="shared" si="5"/>
        <v>0</v>
      </c>
      <c r="AB117" s="211" t="str">
        <f t="shared" si="6"/>
        <v>GoldMatsuda Sangyo Co., Ltd.</v>
      </c>
    </row>
    <row r="118" spans="1:28" s="210" customFormat="1" ht="88.2">
      <c r="A118" s="165" t="s">
        <v>630</v>
      </c>
      <c r="B118" s="166" t="s">
        <v>1087</v>
      </c>
      <c r="C118" s="170" t="s">
        <v>2050</v>
      </c>
      <c r="D118" s="213"/>
      <c r="E118" s="166" t="s">
        <v>15922</v>
      </c>
      <c r="F118" s="166" t="s">
        <v>630</v>
      </c>
      <c r="G118" s="166" t="s">
        <v>12764</v>
      </c>
      <c r="H118" s="167"/>
      <c r="I118" s="168" t="s">
        <v>1496</v>
      </c>
      <c r="J118" s="168" t="s">
        <v>1497</v>
      </c>
      <c r="K118" s="207"/>
      <c r="L118" s="207"/>
      <c r="M118" s="207"/>
      <c r="N118" s="207"/>
      <c r="O118" s="207" t="s">
        <v>16035</v>
      </c>
      <c r="P118" s="169"/>
      <c r="Q118" s="208"/>
      <c r="R118" s="166" t="s">
        <v>2050</v>
      </c>
      <c r="S118" s="165" t="str">
        <f t="shared" ca="1" si="7"/>
        <v>JP</v>
      </c>
      <c r="T118" s="165" t="str">
        <f ca="1">IF(B118="","",IF(ISERROR(MATCH($J118,[1]SorP!$B$1:$B$6226,0)),"",INDIRECT("'SorP'!$A$"&amp;MATCH($S118&amp;$J118,[1]SorP!C:C,0))))</f>
        <v>IT-IS</v>
      </c>
      <c r="U118" s="185"/>
      <c r="V118" s="209">
        <f>IF(C118="",NA(),IF(OR(C118="Smelter not listed",C118="Smelter not yet identified"),MATCH($B118&amp;$D118,'[1]Smelter Look-up'!$J:$J,0),MATCH($B118&amp;$C118,'[1]Smelter Look-up'!$J:$J,0)))</f>
        <v>13</v>
      </c>
      <c r="X118" s="210">
        <f t="shared" si="5"/>
        <v>0</v>
      </c>
      <c r="AB118" s="211" t="str">
        <f t="shared" si="6"/>
        <v>GoldAida Chemical Industries Co., Ltd.</v>
      </c>
    </row>
    <row r="119" spans="1:28" s="210" customFormat="1" ht="189">
      <c r="A119" s="165" t="s">
        <v>635</v>
      </c>
      <c r="B119" s="166" t="s">
        <v>1087</v>
      </c>
      <c r="C119" s="170" t="s">
        <v>2182</v>
      </c>
      <c r="D119" s="213"/>
      <c r="E119" s="166" t="s">
        <v>15922</v>
      </c>
      <c r="F119" s="166" t="s">
        <v>635</v>
      </c>
      <c r="G119" s="166" t="s">
        <v>12764</v>
      </c>
      <c r="H119" s="167"/>
      <c r="I119" s="168" t="s">
        <v>15228</v>
      </c>
      <c r="J119" s="168" t="s">
        <v>1673</v>
      </c>
      <c r="K119" s="207"/>
      <c r="L119" s="207"/>
      <c r="M119" s="207"/>
      <c r="N119" s="207"/>
      <c r="O119" s="207" t="s">
        <v>16036</v>
      </c>
      <c r="P119" s="169"/>
      <c r="Q119" s="208"/>
      <c r="R119" s="166" t="s">
        <v>15218</v>
      </c>
      <c r="S119" s="165" t="str">
        <f t="shared" ca="1" si="7"/>
        <v>JP</v>
      </c>
      <c r="T119" s="165" t="str">
        <f ca="1">IF(B119="","",IF(ISERROR(MATCH($J119,[1]SorP!$B$1:$B$6226,0)),"",INDIRECT("'SorP'!$A$"&amp;MATCH($S119&amp;$J119,[1]SorP!C:C,0))))</f>
        <v>IT-65</v>
      </c>
      <c r="U119" s="185"/>
      <c r="V119" s="209">
        <f>IF(C119="",NA(),IF(OR(C119="Smelter not listed",C119="Smelter not yet identified"),MATCH($B119&amp;$D119,'[1]Smelter Look-up'!$J:$J,0),MATCH($B119&amp;$C119,'[1]Smelter Look-up'!$J:$J,0)))</f>
        <v>30</v>
      </c>
      <c r="X119" s="210">
        <f t="shared" si="5"/>
        <v>0</v>
      </c>
      <c r="AB119" s="211" t="str">
        <f t="shared" si="6"/>
        <v>GoldAsahi Pretec Corp.</v>
      </c>
    </row>
    <row r="120" spans="1:28" s="210" customFormat="1" ht="176.4">
      <c r="A120" s="165" t="s">
        <v>650</v>
      </c>
      <c r="B120" s="166" t="s">
        <v>1087</v>
      </c>
      <c r="C120" s="170" t="s">
        <v>866</v>
      </c>
      <c r="D120" s="213"/>
      <c r="E120" s="166" t="s">
        <v>15922</v>
      </c>
      <c r="F120" s="166" t="s">
        <v>650</v>
      </c>
      <c r="G120" s="166" t="s">
        <v>12764</v>
      </c>
      <c r="H120" s="167"/>
      <c r="I120" s="168" t="s">
        <v>1526</v>
      </c>
      <c r="J120" s="168" t="s">
        <v>1527</v>
      </c>
      <c r="K120" s="207"/>
      <c r="L120" s="207"/>
      <c r="M120" s="207"/>
      <c r="N120" s="207"/>
      <c r="O120" s="207" t="s">
        <v>16037</v>
      </c>
      <c r="P120" s="169"/>
      <c r="Q120" s="208"/>
      <c r="R120" s="166" t="s">
        <v>866</v>
      </c>
      <c r="S120" s="165" t="str">
        <f t="shared" ca="1" si="7"/>
        <v>JP</v>
      </c>
      <c r="T120" s="165" t="str">
        <f ca="1">IF(B120="","",IF(ISERROR(MATCH($J120,[1]SorP!$B$1:$B$6226,0)),"",INDIRECT("'SorP'!$A$"&amp;MATCH($S120&amp;$J120,[1]SorP!C:C,0))))</f>
        <v>IT-LT</v>
      </c>
      <c r="U120" s="185"/>
      <c r="V120" s="209">
        <f>IF(C120="",NA(),IF(OR(C120="Smelter not listed",C120="Smelter not yet identified"),MATCH($B120&amp;$D120,'[1]Smelter Look-up'!$J:$J,0),MATCH($B120&amp;$C120,'[1]Smelter Look-up'!$J:$J,0)))</f>
        <v>68</v>
      </c>
      <c r="X120" s="210">
        <f t="shared" si="5"/>
        <v>0</v>
      </c>
      <c r="AB120" s="211" t="str">
        <f t="shared" si="6"/>
        <v>GoldDowa</v>
      </c>
    </row>
    <row r="121" spans="1:28" s="210" customFormat="1" ht="88.2">
      <c r="A121" s="165" t="s">
        <v>646</v>
      </c>
      <c r="B121" s="166" t="s">
        <v>1087</v>
      </c>
      <c r="C121" s="170" t="s">
        <v>522</v>
      </c>
      <c r="D121" s="213"/>
      <c r="E121" s="166" t="s">
        <v>15922</v>
      </c>
      <c r="F121" s="166" t="s">
        <v>646</v>
      </c>
      <c r="G121" s="166" t="s">
        <v>12764</v>
      </c>
      <c r="H121" s="167"/>
      <c r="I121" s="168" t="s">
        <v>1523</v>
      </c>
      <c r="J121" s="168" t="s">
        <v>1497</v>
      </c>
      <c r="K121" s="207"/>
      <c r="L121" s="207"/>
      <c r="M121" s="207"/>
      <c r="N121" s="207"/>
      <c r="O121" s="207" t="s">
        <v>16038</v>
      </c>
      <c r="P121" s="169"/>
      <c r="Q121" s="208"/>
      <c r="R121" s="166" t="s">
        <v>522</v>
      </c>
      <c r="S121" s="165" t="str">
        <f t="shared" ca="1" si="7"/>
        <v>JP</v>
      </c>
      <c r="T121" s="165" t="str">
        <f ca="1">IF(B121="","",IF(ISERROR(MATCH($J121,[1]SorP!$B$1:$B$6226,0)),"",INDIRECT("'SorP'!$A$"&amp;MATCH($S121&amp;$J121,[1]SorP!C:C,0))))</f>
        <v>IT-IS</v>
      </c>
      <c r="U121" s="185"/>
      <c r="V121" s="209">
        <f>IF(C121="",NA(),IF(OR(C121="Smelter not listed",C121="Smelter not yet identified"),MATCH($B121&amp;$D121,'[1]Smelter Look-up'!$J:$J,0),MATCH($B121&amp;$C121,'[1]Smelter Look-up'!$J:$J,0)))</f>
        <v>59</v>
      </c>
      <c r="X121" s="210">
        <f t="shared" si="5"/>
        <v>0</v>
      </c>
      <c r="AB121" s="211" t="str">
        <f t="shared" si="6"/>
        <v>GoldChugai Mining</v>
      </c>
    </row>
    <row r="122" spans="1:28" s="210" customFormat="1" ht="37.799999999999997">
      <c r="A122" s="165" t="s">
        <v>660</v>
      </c>
      <c r="B122" s="166" t="s">
        <v>1087</v>
      </c>
      <c r="C122" s="170" t="s">
        <v>868</v>
      </c>
      <c r="D122" s="213"/>
      <c r="E122" s="166" t="s">
        <v>15922</v>
      </c>
      <c r="F122" s="166" t="s">
        <v>660</v>
      </c>
      <c r="G122" s="166" t="s">
        <v>12764</v>
      </c>
      <c r="H122" s="167"/>
      <c r="I122" s="168" t="s">
        <v>1542</v>
      </c>
      <c r="J122" s="168" t="s">
        <v>1542</v>
      </c>
      <c r="K122" s="207"/>
      <c r="L122" s="207"/>
      <c r="M122" s="207"/>
      <c r="N122" s="207"/>
      <c r="O122" s="207" t="s">
        <v>16039</v>
      </c>
      <c r="P122" s="169"/>
      <c r="Q122" s="208"/>
      <c r="R122" s="166" t="s">
        <v>868</v>
      </c>
      <c r="S122" s="165" t="str">
        <f t="shared" ca="1" si="7"/>
        <v>JP</v>
      </c>
      <c r="T122" s="165" t="str">
        <f ca="1">IF(B122="","",IF(ISERROR(MATCH($J122,[1]SorP!$B$1:$B$6226,0)),"",INDIRECT("'SorP'!$A$"&amp;MATCH($S122&amp;$J122,[1]SorP!C:C,0))))</f>
        <v>IT-23</v>
      </c>
      <c r="U122" s="185"/>
      <c r="V122" s="209">
        <f>IF(C122="",NA(),IF(OR(C122="Smelter not listed",C122="Smelter not yet identified"),MATCH($B122&amp;$D122,'[1]Smelter Look-up'!$J:$J,0),MATCH($B122&amp;$C122,'[1]Smelter Look-up'!$J:$J,0)))</f>
        <v>127</v>
      </c>
      <c r="X122" s="210">
        <f t="shared" si="5"/>
        <v>0</v>
      </c>
      <c r="AB122" s="211" t="str">
        <f t="shared" si="6"/>
        <v>GoldJapan Mint</v>
      </c>
    </row>
    <row r="123" spans="1:28" s="210" customFormat="1" ht="151.19999999999999">
      <c r="A123" s="165" t="s">
        <v>636</v>
      </c>
      <c r="B123" s="166" t="s">
        <v>1087</v>
      </c>
      <c r="C123" s="170" t="s">
        <v>2051</v>
      </c>
      <c r="D123" s="213"/>
      <c r="E123" s="166" t="s">
        <v>15922</v>
      </c>
      <c r="F123" s="166" t="s">
        <v>636</v>
      </c>
      <c r="G123" s="166" t="s">
        <v>12764</v>
      </c>
      <c r="H123" s="167"/>
      <c r="I123" s="168" t="s">
        <v>1508</v>
      </c>
      <c r="J123" s="168" t="s">
        <v>1509</v>
      </c>
      <c r="K123" s="207"/>
      <c r="L123" s="207"/>
      <c r="M123" s="207"/>
      <c r="N123" s="207"/>
      <c r="O123" s="207" t="s">
        <v>16040</v>
      </c>
      <c r="P123" s="169"/>
      <c r="Q123" s="208"/>
      <c r="R123" s="166" t="s">
        <v>2051</v>
      </c>
      <c r="S123" s="165" t="str">
        <f t="shared" ca="1" si="7"/>
        <v>JP</v>
      </c>
      <c r="T123" s="165" t="str">
        <f ca="1">IF(B123="","",IF(ISERROR(MATCH($J123,[1]SorP!$B$1:$B$6226,0)),"",INDIRECT("'SorP'!$A$"&amp;MATCH($S123&amp;$J123,[1]SorP!C:C,0))))</f>
        <v>IT-VT</v>
      </c>
      <c r="U123" s="185"/>
      <c r="V123" s="209">
        <f>IF(C123="",NA(),IF(OR(C123="Smelter not listed",C123="Smelter not yet identified"),MATCH($B123&amp;$D123,'[1]Smelter Look-up'!$J:$J,0),MATCH($B123&amp;$C123,'[1]Smelter Look-up'!$J:$J,0)))</f>
        <v>33</v>
      </c>
      <c r="X123" s="210">
        <f t="shared" si="5"/>
        <v>0</v>
      </c>
      <c r="AB123" s="211" t="str">
        <f t="shared" si="6"/>
        <v>GoldAsaka Riken Co., Ltd.</v>
      </c>
    </row>
    <row r="124" spans="1:28" s="210" customFormat="1" ht="88.2">
      <c r="A124" s="165" t="s">
        <v>683</v>
      </c>
      <c r="B124" s="166" t="s">
        <v>1087</v>
      </c>
      <c r="C124" s="170" t="s">
        <v>1184</v>
      </c>
      <c r="D124" s="213"/>
      <c r="E124" s="166" t="s">
        <v>15922</v>
      </c>
      <c r="F124" s="166" t="s">
        <v>683</v>
      </c>
      <c r="G124" s="166" t="s">
        <v>12764</v>
      </c>
      <c r="H124" s="167"/>
      <c r="I124" s="168" t="s">
        <v>1569</v>
      </c>
      <c r="J124" s="168" t="s">
        <v>1568</v>
      </c>
      <c r="K124" s="207"/>
      <c r="L124" s="207"/>
      <c r="M124" s="207"/>
      <c r="N124" s="207"/>
      <c r="O124" s="207" t="s">
        <v>16041</v>
      </c>
      <c r="P124" s="169"/>
      <c r="Q124" s="208"/>
      <c r="R124" s="166" t="s">
        <v>1184</v>
      </c>
      <c r="S124" s="165" t="str">
        <f t="shared" ca="1" si="7"/>
        <v>JP</v>
      </c>
      <c r="T124" s="165" t="str">
        <f ca="1">IF(B124="","",IF(ISERROR(MATCH($J124,[1]SorP!$B$1:$B$6226,0)),"",INDIRECT("'SorP'!$A$"&amp;MATCH($S124&amp;$J124,[1]SorP!C:C,0))))</f>
        <v>IT-TS</v>
      </c>
      <c r="U124" s="185"/>
      <c r="V124" s="209">
        <f>IF(C124="",NA(),IF(OR(C124="Smelter not listed",C124="Smelter not yet identified"),MATCH($B124&amp;$D124,'[1]Smelter Look-up'!$J:$J,0),MATCH($B124&amp;$C124,'[1]Smelter Look-up'!$J:$J,0)))</f>
        <v>191</v>
      </c>
      <c r="X124" s="210">
        <f t="shared" si="5"/>
        <v>0</v>
      </c>
      <c r="AB124" s="211" t="str">
        <f t="shared" si="6"/>
        <v>GoldMitsui Mining and Smelting Co., Ltd.</v>
      </c>
    </row>
    <row r="125" spans="1:28" s="210" customFormat="1" ht="100.8">
      <c r="A125" s="165" t="s">
        <v>682</v>
      </c>
      <c r="B125" s="166" t="s">
        <v>1087</v>
      </c>
      <c r="C125" s="170" t="s">
        <v>1120</v>
      </c>
      <c r="D125" s="213"/>
      <c r="E125" s="166" t="s">
        <v>15922</v>
      </c>
      <c r="F125" s="166" t="s">
        <v>682</v>
      </c>
      <c r="G125" s="166" t="s">
        <v>12764</v>
      </c>
      <c r="H125" s="167"/>
      <c r="I125" s="168" t="s">
        <v>1497</v>
      </c>
      <c r="J125" s="168" t="s">
        <v>1497</v>
      </c>
      <c r="K125" s="207"/>
      <c r="L125" s="207"/>
      <c r="M125" s="207"/>
      <c r="N125" s="207"/>
      <c r="O125" s="207" t="s">
        <v>16042</v>
      </c>
      <c r="P125" s="169"/>
      <c r="Q125" s="208"/>
      <c r="R125" s="166" t="s">
        <v>1120</v>
      </c>
      <c r="S125" s="165" t="str">
        <f t="shared" ca="1" si="7"/>
        <v>JP</v>
      </c>
      <c r="T125" s="165" t="str">
        <f ca="1">IF(B125="","",IF(ISERROR(MATCH($J125,[1]SorP!$B$1:$B$6226,0)),"",INDIRECT("'SorP'!$A$"&amp;MATCH($S125&amp;$J125,[1]SorP!C:C,0))))</f>
        <v>IT-IS</v>
      </c>
      <c r="U125" s="185"/>
      <c r="V125" s="209">
        <f>IF(C125="",NA(),IF(OR(C125="Smelter not listed",C125="Smelter not yet identified"),MATCH($B125&amp;$D125,'[1]Smelter Look-up'!$J:$J,0),MATCH($B125&amp;$C125,'[1]Smelter Look-up'!$J:$J,0)))</f>
        <v>189</v>
      </c>
      <c r="X125" s="210">
        <f t="shared" si="5"/>
        <v>0</v>
      </c>
      <c r="AB125" s="211" t="str">
        <f t="shared" si="6"/>
        <v>GoldMitsubishi Materials Corporation</v>
      </c>
    </row>
    <row r="126" spans="1:28" s="210" customFormat="1" ht="88.2">
      <c r="A126" s="165" t="s">
        <v>704</v>
      </c>
      <c r="B126" s="166" t="s">
        <v>1087</v>
      </c>
      <c r="C126" s="170" t="s">
        <v>1187</v>
      </c>
      <c r="D126" s="213"/>
      <c r="E126" s="166" t="s">
        <v>15922</v>
      </c>
      <c r="F126" s="166" t="s">
        <v>704</v>
      </c>
      <c r="G126" s="166" t="s">
        <v>12764</v>
      </c>
      <c r="H126" s="167"/>
      <c r="I126" s="168" t="s">
        <v>16043</v>
      </c>
      <c r="J126" s="168" t="s">
        <v>1601</v>
      </c>
      <c r="K126" s="207"/>
      <c r="L126" s="207"/>
      <c r="M126" s="207"/>
      <c r="N126" s="207"/>
      <c r="O126" s="207" t="s">
        <v>16044</v>
      </c>
      <c r="P126" s="169"/>
      <c r="Q126" s="208"/>
      <c r="R126" s="166" t="s">
        <v>1187</v>
      </c>
      <c r="S126" s="165" t="str">
        <f t="shared" ca="1" si="7"/>
        <v>JP</v>
      </c>
      <c r="T126" s="165" t="str">
        <f ca="1">IF(B126="","",IF(ISERROR(MATCH($J126,[1]SorP!$B$1:$B$6226,0)),"",INDIRECT("'SorP'!$A$"&amp;MATCH($S126&amp;$J126,[1]SorP!C:C,0))))</f>
        <v>IT-AV</v>
      </c>
      <c r="U126" s="185"/>
      <c r="V126" s="209">
        <f>IF(C126="",NA(),IF(OR(C126="Smelter not listed",C126="Smelter not yet identified"),MATCH($B126&amp;$D126,'[1]Smelter Look-up'!$J:$J,0),MATCH($B126&amp;$C126,'[1]Smelter Look-up'!$J:$J,0)))</f>
        <v>287</v>
      </c>
      <c r="X126" s="210">
        <f t="shared" si="5"/>
        <v>0</v>
      </c>
      <c r="AB126" s="211" t="str">
        <f t="shared" si="6"/>
        <v>GoldTanaka Kikinzoku Kogyo K.K.</v>
      </c>
    </row>
    <row r="127" spans="1:28" s="210" customFormat="1" ht="88.2">
      <c r="A127" s="165" t="s">
        <v>666</v>
      </c>
      <c r="B127" s="166" t="s">
        <v>1087</v>
      </c>
      <c r="C127" s="170" t="s">
        <v>52</v>
      </c>
      <c r="D127" s="213"/>
      <c r="E127" s="166" t="s">
        <v>15922</v>
      </c>
      <c r="F127" s="166" t="s">
        <v>666</v>
      </c>
      <c r="G127" s="166" t="s">
        <v>12764</v>
      </c>
      <c r="H127" s="167"/>
      <c r="I127" s="168" t="s">
        <v>16045</v>
      </c>
      <c r="J127" s="168" t="s">
        <v>6490</v>
      </c>
      <c r="K127" s="207"/>
      <c r="L127" s="207"/>
      <c r="M127" s="207"/>
      <c r="N127" s="207"/>
      <c r="O127" s="207" t="s">
        <v>16046</v>
      </c>
      <c r="P127" s="169"/>
      <c r="Q127" s="208"/>
      <c r="R127" s="166" t="s">
        <v>52</v>
      </c>
      <c r="S127" s="165" t="str">
        <f t="shared" ca="1" si="7"/>
        <v>JP</v>
      </c>
      <c r="T127" s="165" t="str">
        <f ca="1">IF(B127="","",IF(ISERROR(MATCH($J127,[1]SorP!$B$1:$B$6226,0)),"",INDIRECT("'SorP'!$A$"&amp;MATCH($S127&amp;$J127,[1]SorP!C:C,0))))</f>
        <v>IT-SU</v>
      </c>
      <c r="U127" s="185"/>
      <c r="V127" s="209">
        <f>IF(C127="",NA(),IF(OR(C127="Smelter not listed",C127="Smelter not yet identified"),MATCH($B127&amp;$D127,'[1]Smelter Look-up'!$J:$J,0),MATCH($B127&amp;$C127,'[1]Smelter Look-up'!$J:$J,0)))</f>
        <v>137</v>
      </c>
      <c r="X127" s="210">
        <f t="shared" si="5"/>
        <v>0</v>
      </c>
      <c r="AB127" s="211" t="str">
        <f t="shared" si="6"/>
        <v>GoldJX Nippon Mining &amp; Metals Co., Ltd.</v>
      </c>
    </row>
    <row r="128" spans="1:28" s="210" customFormat="1" ht="88.2">
      <c r="A128" s="165" t="s">
        <v>13342</v>
      </c>
      <c r="B128" s="166" t="s">
        <v>1087</v>
      </c>
      <c r="C128" s="170" t="s">
        <v>13322</v>
      </c>
      <c r="D128" s="213"/>
      <c r="E128" s="166" t="s">
        <v>15922</v>
      </c>
      <c r="F128" s="166" t="s">
        <v>13342</v>
      </c>
      <c r="G128" s="166" t="s">
        <v>12764</v>
      </c>
      <c r="H128" s="167"/>
      <c r="I128" s="168" t="s">
        <v>13356</v>
      </c>
      <c r="J128" s="168" t="s">
        <v>1527</v>
      </c>
      <c r="K128" s="207"/>
      <c r="L128" s="207"/>
      <c r="M128" s="207"/>
      <c r="N128" s="207"/>
      <c r="O128" s="207" t="s">
        <v>16047</v>
      </c>
      <c r="P128" s="169"/>
      <c r="Q128" s="208"/>
      <c r="R128" s="166" t="s">
        <v>13322</v>
      </c>
      <c r="S128" s="165" t="str">
        <f t="shared" ca="1" si="7"/>
        <v>JP</v>
      </c>
      <c r="T128" s="165" t="str">
        <f ca="1">IF(B128="","",IF(ISERROR(MATCH($J128,[1]SorP!$B$1:$B$6226,0)),"",INDIRECT("'SorP'!$A$"&amp;MATCH($S128&amp;$J128,[1]SorP!C:C,0))))</f>
        <v>IT-LT</v>
      </c>
      <c r="U128" s="185"/>
      <c r="V128" s="209">
        <f>IF(C128="",NA(),IF(OR(C128="Smelter not listed",C128="Smelter not yet identified"),MATCH($B128&amp;$D128,'[1]Smelter Look-up'!$J:$J,0),MATCH($B128&amp;$C128,'[1]Smelter Look-up'!$J:$J,0)))</f>
        <v>74</v>
      </c>
      <c r="X128" s="210">
        <f t="shared" si="5"/>
        <v>0</v>
      </c>
      <c r="AB128" s="211" t="str">
        <f t="shared" si="6"/>
        <v>GoldEco-System Recycling Co., Ltd. North Plant</v>
      </c>
    </row>
    <row r="129" spans="1:28" s="210" customFormat="1" ht="88.2">
      <c r="A129" s="165" t="s">
        <v>13343</v>
      </c>
      <c r="B129" s="166" t="s">
        <v>1087</v>
      </c>
      <c r="C129" s="170" t="s">
        <v>13323</v>
      </c>
      <c r="D129" s="213"/>
      <c r="E129" s="166" t="s">
        <v>15922</v>
      </c>
      <c r="F129" s="166" t="s">
        <v>13343</v>
      </c>
      <c r="G129" s="166" t="s">
        <v>12764</v>
      </c>
      <c r="H129" s="167"/>
      <c r="I129" s="168" t="s">
        <v>6513</v>
      </c>
      <c r="J129" s="168" t="s">
        <v>6513</v>
      </c>
      <c r="K129" s="207"/>
      <c r="L129" s="207"/>
      <c r="M129" s="207"/>
      <c r="N129" s="207"/>
      <c r="O129" s="207" t="s">
        <v>16047</v>
      </c>
      <c r="P129" s="169"/>
      <c r="Q129" s="208"/>
      <c r="R129" s="166" t="s">
        <v>13323</v>
      </c>
      <c r="S129" s="165" t="str">
        <f t="shared" ca="1" si="7"/>
        <v>JP</v>
      </c>
      <c r="T129" s="165" t="str">
        <f ca="1">IF(B129="","",IF(ISERROR(MATCH($J129,[1]SorP!$B$1:$B$6226,0)),"",INDIRECT("'SorP'!$A$"&amp;MATCH($S129&amp;$J129,[1]SorP!C:C,0))))</f>
        <v>IT-PN</v>
      </c>
      <c r="U129" s="185"/>
      <c r="V129" s="209">
        <f>IF(C129="",NA(),IF(OR(C129="Smelter not listed",C129="Smelter not yet identified"),MATCH($B129&amp;$D129,'[1]Smelter Look-up'!$J:$J,0),MATCH($B129&amp;$C129,'[1]Smelter Look-up'!$J:$J,0)))</f>
        <v>75</v>
      </c>
      <c r="X129" s="210">
        <f t="shared" si="5"/>
        <v>0</v>
      </c>
      <c r="AB129" s="211" t="str">
        <f t="shared" si="6"/>
        <v>GoldEco-System Recycling Co., Ltd. West Plant</v>
      </c>
    </row>
    <row r="130" spans="1:28" s="210" customFormat="1" ht="63">
      <c r="A130" s="165" t="s">
        <v>703</v>
      </c>
      <c r="B130" s="166" t="s">
        <v>1087</v>
      </c>
      <c r="C130" s="170" t="s">
        <v>54</v>
      </c>
      <c r="D130" s="213"/>
      <c r="E130" s="166" t="s">
        <v>15922</v>
      </c>
      <c r="F130" s="166" t="s">
        <v>703</v>
      </c>
      <c r="G130" s="166" t="s">
        <v>12764</v>
      </c>
      <c r="H130" s="167"/>
      <c r="I130" s="168" t="s">
        <v>16048</v>
      </c>
      <c r="J130" s="168" t="s">
        <v>2118</v>
      </c>
      <c r="K130" s="207"/>
      <c r="L130" s="207"/>
      <c r="M130" s="207"/>
      <c r="N130" s="207"/>
      <c r="O130" s="207" t="s">
        <v>16049</v>
      </c>
      <c r="P130" s="169"/>
      <c r="Q130" s="208"/>
      <c r="R130" s="166" t="s">
        <v>54</v>
      </c>
      <c r="S130" s="165" t="str">
        <f t="shared" ca="1" si="7"/>
        <v>JP</v>
      </c>
      <c r="T130" s="165" t="str">
        <f ca="1">IF(B130="","",IF(ISERROR(MATCH($J130,[1]SorP!$B$1:$B$6226,0)),"",INDIRECT("'SorP'!$A$"&amp;MATCH($S130&amp;$J130,[1]SorP!C:C,0))))</f>
        <v>IT-SR</v>
      </c>
      <c r="U130" s="185"/>
      <c r="V130" s="209">
        <f>IF(C130="",NA(),IF(OR(C130="Smelter not listed",C130="Smelter not yet identified"),MATCH($B130&amp;$D130,'[1]Smelter Look-up'!$J:$J,0),MATCH($B130&amp;$C130,'[1]Smelter Look-up'!$J:$J,0)))</f>
        <v>274</v>
      </c>
      <c r="X130" s="210">
        <f t="shared" si="5"/>
        <v>0</v>
      </c>
      <c r="AB130" s="211" t="str">
        <f t="shared" si="6"/>
        <v>GoldSumitomo Metal Mining Co., Ltd.</v>
      </c>
    </row>
    <row r="131" spans="1:28" s="210" customFormat="1" ht="176.4">
      <c r="A131" s="165" t="s">
        <v>670</v>
      </c>
      <c r="B131" s="166" t="s">
        <v>1087</v>
      </c>
      <c r="C131" s="170" t="s">
        <v>2056</v>
      </c>
      <c r="D131" s="213"/>
      <c r="E131" s="166" t="s">
        <v>15922</v>
      </c>
      <c r="F131" s="166" t="s">
        <v>670</v>
      </c>
      <c r="G131" s="166" t="s">
        <v>12764</v>
      </c>
      <c r="H131" s="167"/>
      <c r="I131" s="168" t="s">
        <v>1553</v>
      </c>
      <c r="J131" s="168" t="s">
        <v>1532</v>
      </c>
      <c r="K131" s="207"/>
      <c r="L131" s="207"/>
      <c r="M131" s="207"/>
      <c r="N131" s="207"/>
      <c r="O131" s="207" t="s">
        <v>16050</v>
      </c>
      <c r="P131" s="169"/>
      <c r="Q131" s="208"/>
      <c r="R131" s="166" t="s">
        <v>2056</v>
      </c>
      <c r="S131" s="165" t="str">
        <f t="shared" ca="1" si="7"/>
        <v>JP</v>
      </c>
      <c r="T131" s="165" t="str">
        <f ca="1">IF(B131="","",IF(ISERROR(MATCH($J131,[1]SorP!$B$1:$B$6226,0)),"",INDIRECT("'SorP'!$A$"&amp;MATCH($S131&amp;$J131,[1]SorP!C:C,0))))</f>
        <v>IT-TE</v>
      </c>
      <c r="U131" s="185"/>
      <c r="V131" s="209">
        <f>IF(C131="",NA(),IF(OR(C131="Smelter not listed",C131="Smelter not yet identified"),MATCH($B131&amp;$D131,'[1]Smelter Look-up'!$J:$J,0),MATCH($B131&amp;$C131,'[1]Smelter Look-up'!$J:$J,0)))</f>
        <v>147</v>
      </c>
      <c r="X131" s="210">
        <f t="shared" si="5"/>
        <v>0</v>
      </c>
      <c r="AB131" s="211" t="str">
        <f t="shared" si="6"/>
        <v>GoldKojima Chemicals Co., Ltd.</v>
      </c>
    </row>
    <row r="132" spans="1:28" s="210" customFormat="1" ht="75.599999999999994">
      <c r="A132" s="165" t="s">
        <v>707</v>
      </c>
      <c r="B132" s="166" t="s">
        <v>1087</v>
      </c>
      <c r="C132" s="170" t="s">
        <v>2070</v>
      </c>
      <c r="D132" s="213"/>
      <c r="E132" s="166" t="s">
        <v>15922</v>
      </c>
      <c r="F132" s="166" t="s">
        <v>707</v>
      </c>
      <c r="G132" s="166" t="s">
        <v>12764</v>
      </c>
      <c r="H132" s="167"/>
      <c r="I132" s="168" t="s">
        <v>16051</v>
      </c>
      <c r="J132" s="168" t="s">
        <v>1532</v>
      </c>
      <c r="K132" s="207"/>
      <c r="L132" s="207"/>
      <c r="M132" s="207"/>
      <c r="N132" s="207"/>
      <c r="O132" s="207" t="s">
        <v>16052</v>
      </c>
      <c r="P132" s="169"/>
      <c r="Q132" s="208"/>
      <c r="R132" s="166" t="s">
        <v>2070</v>
      </c>
      <c r="S132" s="165" t="str">
        <f t="shared" ca="1" si="7"/>
        <v>JP</v>
      </c>
      <c r="T132" s="165" t="str">
        <f ca="1">IF(B132="","",IF(ISERROR(MATCH($J132,[1]SorP!$B$1:$B$6226,0)),"",INDIRECT("'SorP'!$A$"&amp;MATCH($S132&amp;$J132,[1]SorP!C:C,0))))</f>
        <v>IT-TE</v>
      </c>
      <c r="U132" s="185"/>
      <c r="V132" s="209">
        <f>IF(C132="",NA(),IF(OR(C132="Smelter not listed",C132="Smelter not yet identified"),MATCH($B132&amp;$D132,'[1]Smelter Look-up'!$J:$J,0),MATCH($B132&amp;$C132,'[1]Smelter Look-up'!$J:$J,0)))</f>
        <v>293</v>
      </c>
      <c r="X132" s="210">
        <f t="shared" si="5"/>
        <v>0</v>
      </c>
      <c r="AB132" s="211" t="str">
        <f t="shared" si="6"/>
        <v>GoldTokuriki Honten Co., Ltd.</v>
      </c>
    </row>
    <row r="133" spans="1:28" s="210" customFormat="1" ht="100.8">
      <c r="A133" s="165" t="s">
        <v>687</v>
      </c>
      <c r="B133" s="166" t="s">
        <v>1087</v>
      </c>
      <c r="C133" s="170" t="s">
        <v>2062</v>
      </c>
      <c r="D133" s="213"/>
      <c r="E133" s="166" t="s">
        <v>15922</v>
      </c>
      <c r="F133" s="166" t="s">
        <v>687</v>
      </c>
      <c r="G133" s="166" t="s">
        <v>12764</v>
      </c>
      <c r="H133" s="167"/>
      <c r="I133" s="168" t="s">
        <v>1573</v>
      </c>
      <c r="J133" s="168" t="s">
        <v>1574</v>
      </c>
      <c r="K133" s="207"/>
      <c r="L133" s="207"/>
      <c r="M133" s="207"/>
      <c r="N133" s="207"/>
      <c r="O133" s="207" t="s">
        <v>16053</v>
      </c>
      <c r="P133" s="169"/>
      <c r="Q133" s="208"/>
      <c r="R133" s="166" t="s">
        <v>2062</v>
      </c>
      <c r="S133" s="165" t="str">
        <f ca="1">IF(B133="","",IF(ISERROR(MATCH($E133,CL,0)),"Unknown",INDIRECT("'C'!$A$"&amp;MATCH($E133,CL,0)+1)))</f>
        <v>JP</v>
      </c>
      <c r="T133" s="165" t="str">
        <f ca="1">IF(B133="","",IF(ISERROR(MATCH($J133,[1]SorP!$B$1:$B$6226,0)),"",INDIRECT("'SorP'!$A$"&amp;MATCH($S133&amp;$J133,[1]SorP!C:C,0))))</f>
        <v>IT-67</v>
      </c>
      <c r="U133" s="185"/>
      <c r="V133" s="209">
        <f>IF(C133="",NA(),IF(OR(C133="Smelter not listed",C133="Smelter not yet identified"),MATCH($B133&amp;$D133,'[1]Smelter Look-up'!$J:$J,0),MATCH($B133&amp;$C133,'[1]Smelter Look-up'!$J:$J,0)))</f>
        <v>201</v>
      </c>
      <c r="X133" s="210">
        <f>IF(AND(C133="Smelter not listed",OR(LEN(D133)=0,LEN(E133)=0)),1,0)</f>
        <v>0</v>
      </c>
      <c r="AB133" s="211" t="str">
        <f>B133&amp;C133</f>
        <v>GoldNihon Material Co., Ltd.</v>
      </c>
    </row>
    <row r="134" spans="1:28" s="210" customFormat="1" ht="63">
      <c r="A134" s="165" t="s">
        <v>649</v>
      </c>
      <c r="B134" s="166" t="s">
        <v>1087</v>
      </c>
      <c r="C134" s="170" t="s">
        <v>2160</v>
      </c>
      <c r="D134" s="213"/>
      <c r="E134" s="166" t="s">
        <v>16054</v>
      </c>
      <c r="F134" s="166" t="s">
        <v>649</v>
      </c>
      <c r="G134" s="166" t="s">
        <v>12764</v>
      </c>
      <c r="H134" s="167"/>
      <c r="I134" s="168" t="s">
        <v>1525</v>
      </c>
      <c r="J134" s="168" t="s">
        <v>12416</v>
      </c>
      <c r="K134" s="207"/>
      <c r="L134" s="207"/>
      <c r="M134" s="207"/>
      <c r="N134" s="207"/>
      <c r="O134" s="207" t="s">
        <v>16055</v>
      </c>
      <c r="P134" s="169"/>
      <c r="Q134" s="208"/>
      <c r="R134" s="166" t="s">
        <v>2160</v>
      </c>
      <c r="S134" s="165" t="str">
        <f t="shared" ref="S134:S165" ca="1" si="8">IF(B134="","",IF(ISERROR(MATCH($E134,CL,0)),"Unknown",INDIRECT("'C'!$A$"&amp;MATCH($E134,CL,0)+1)))</f>
        <v>KR</v>
      </c>
      <c r="T134" s="165" t="str">
        <f ca="1">IF(B134="","",IF(ISERROR(MATCH($J134,[1]SorP!$B$1:$B$6226,0)),"",INDIRECT("'SorP'!$A$"&amp;MATCH($S134&amp;$J134,[1]SorP!C:C,0))))</f>
        <v>KH-18</v>
      </c>
      <c r="U134" s="185"/>
      <c r="V134" s="209">
        <f>IF(C134="",NA(),IF(OR(C134="Smelter not listed",C134="Smelter not yet identified"),MATCH($B134&amp;$D134,'[1]Smelter Look-up'!$J:$J,0),MATCH($B134&amp;$C134,'[1]Smelter Look-up'!$J:$J,0)))</f>
        <v>72</v>
      </c>
      <c r="X134" s="210">
        <f t="shared" ref="X134:X196" si="9">IF(AND(C134="Smelter not listed",OR(LEN(D134)=0,LEN(E134)=0)),1,0)</f>
        <v>0</v>
      </c>
      <c r="AB134" s="211" t="str">
        <f t="shared" ref="AB134:AB196" si="10">B134&amp;C134</f>
        <v>GoldDSC (Do Sung Corporation)</v>
      </c>
    </row>
    <row r="135" spans="1:28" s="210" customFormat="1" ht="37.799999999999997">
      <c r="A135" s="165" t="s">
        <v>2221</v>
      </c>
      <c r="B135" s="166" t="s">
        <v>1087</v>
      </c>
      <c r="C135" s="170" t="s">
        <v>2220</v>
      </c>
      <c r="D135" s="213"/>
      <c r="E135" s="166" t="s">
        <v>15927</v>
      </c>
      <c r="F135" s="166" t="s">
        <v>2221</v>
      </c>
      <c r="G135" s="166" t="s">
        <v>12764</v>
      </c>
      <c r="H135" s="167"/>
      <c r="I135" s="168" t="s">
        <v>2222</v>
      </c>
      <c r="J135" s="168" t="s">
        <v>2223</v>
      </c>
      <c r="K135" s="207"/>
      <c r="L135" s="207"/>
      <c r="M135" s="207"/>
      <c r="N135" s="207"/>
      <c r="O135" s="207" t="s">
        <v>16056</v>
      </c>
      <c r="P135" s="169"/>
      <c r="Q135" s="208"/>
      <c r="R135" s="166" t="s">
        <v>2220</v>
      </c>
      <c r="S135" s="165" t="str">
        <f t="shared" ca="1" si="8"/>
        <v>KZ</v>
      </c>
      <c r="T135" s="165" t="str">
        <f ca="1">IF(B135="","",IF(ISERROR(MATCH($J135,[1]SorP!$B$1:$B$6226,0)),"",INDIRECT("'SorP'!$A$"&amp;MATCH($S135&amp;$J135,[1]SorP!C:C,0))))</f>
        <v>KN-05</v>
      </c>
      <c r="U135" s="185"/>
      <c r="V135" s="209">
        <f>IF(C135="",NA(),IF(OR(C135="Smelter not listed",C135="Smelter not yet identified"),MATCH($B135&amp;$D135,'[1]Smelter Look-up'!$J:$J,0),MATCH($B135&amp;$C135,'[1]Smelter Look-up'!$J:$J,0)))</f>
        <v>297</v>
      </c>
      <c r="X135" s="210">
        <f t="shared" si="9"/>
        <v>0</v>
      </c>
      <c r="AB135" s="211" t="str">
        <f t="shared" si="10"/>
        <v>GoldTOO Tau-Ken-Altyn</v>
      </c>
    </row>
    <row r="136" spans="1:28" s="210" customFormat="1" ht="63">
      <c r="A136" s="165" t="s">
        <v>667</v>
      </c>
      <c r="B136" s="166" t="s">
        <v>1087</v>
      </c>
      <c r="C136" s="170" t="s">
        <v>1551</v>
      </c>
      <c r="D136" s="213"/>
      <c r="E136" s="166" t="s">
        <v>15927</v>
      </c>
      <c r="F136" s="166" t="s">
        <v>667</v>
      </c>
      <c r="G136" s="166" t="s">
        <v>12764</v>
      </c>
      <c r="H136" s="167"/>
      <c r="I136" s="168" t="s">
        <v>1552</v>
      </c>
      <c r="J136" s="168" t="s">
        <v>6872</v>
      </c>
      <c r="K136" s="207"/>
      <c r="L136" s="207"/>
      <c r="M136" s="207"/>
      <c r="N136" s="207"/>
      <c r="O136" s="207" t="s">
        <v>16057</v>
      </c>
      <c r="P136" s="169"/>
      <c r="Q136" s="208"/>
      <c r="R136" s="166" t="s">
        <v>1551</v>
      </c>
      <c r="S136" s="165" t="str">
        <f t="shared" ca="1" si="8"/>
        <v>KZ</v>
      </c>
      <c r="T136" s="165" t="str">
        <f ca="1">IF(B136="","",IF(ISERROR(MATCH($J136,[1]SorP!$B$1:$B$6226,0)),"",INDIRECT("'SorP'!$A$"&amp;MATCH($S136&amp;$J136,[1]SorP!C:C,0))))</f>
        <v>KH-8</v>
      </c>
      <c r="U136" s="185"/>
      <c r="V136" s="209">
        <f>IF(C136="",NA(),IF(OR(C136="Smelter not listed",C136="Smelter not yet identified"),MATCH($B136&amp;$D136,'[1]Smelter Look-up'!$J:$J,0),MATCH($B136&amp;$C136,'[1]Smelter Look-up'!$J:$J,0)))</f>
        <v>141</v>
      </c>
      <c r="X136" s="210">
        <f t="shared" si="9"/>
        <v>0</v>
      </c>
      <c r="AB136" s="211" t="str">
        <f t="shared" si="10"/>
        <v>GoldKazzinc</v>
      </c>
    </row>
    <row r="137" spans="1:28" s="210" customFormat="1" ht="100.8">
      <c r="A137" s="165" t="s">
        <v>2388</v>
      </c>
      <c r="B137" s="166" t="s">
        <v>1087</v>
      </c>
      <c r="C137" s="170" t="s">
        <v>13326</v>
      </c>
      <c r="D137" s="213"/>
      <c r="E137" s="166" t="s">
        <v>16054</v>
      </c>
      <c r="F137" s="166" t="s">
        <v>2388</v>
      </c>
      <c r="G137" s="166" t="s">
        <v>12764</v>
      </c>
      <c r="H137" s="167"/>
      <c r="I137" s="168" t="s">
        <v>2389</v>
      </c>
      <c r="J137" s="168" t="s">
        <v>12412</v>
      </c>
      <c r="K137" s="207"/>
      <c r="L137" s="207"/>
      <c r="M137" s="207"/>
      <c r="N137" s="207"/>
      <c r="O137" s="207" t="s">
        <v>16058</v>
      </c>
      <c r="P137" s="169"/>
      <c r="Q137" s="208"/>
      <c r="R137" s="166" t="s">
        <v>13326</v>
      </c>
      <c r="S137" s="165" t="str">
        <f t="shared" ca="1" si="8"/>
        <v>KR</v>
      </c>
      <c r="T137" s="165" t="str">
        <f ca="1">IF(B137="","",IF(ISERROR(MATCH($J137,[1]SorP!$B$1:$B$6226,0)),"",INDIRECT("'SorP'!$A$"&amp;MATCH($S137&amp;$J137,[1]SorP!C:C,0))))</f>
        <v>KH-16</v>
      </c>
      <c r="U137" s="185"/>
      <c r="V137" s="209">
        <f>IF(C137="",NA(),IF(OR(C137="Smelter not listed",C137="Smelter not yet identified"),MATCH($B137&amp;$D137,'[1]Smelter Look-up'!$J:$J,0),MATCH($B137&amp;$C137,'[1]Smelter Look-up'!$J:$J,0)))</f>
        <v>164</v>
      </c>
      <c r="X137" s="210">
        <f t="shared" si="9"/>
        <v>0</v>
      </c>
      <c r="AB137" s="211" t="str">
        <f t="shared" si="10"/>
        <v>GoldLT Metal Ltd.</v>
      </c>
    </row>
    <row r="138" spans="1:28" s="210" customFormat="1" ht="88.2">
      <c r="A138" s="165" t="s">
        <v>672</v>
      </c>
      <c r="B138" s="166" t="s">
        <v>1087</v>
      </c>
      <c r="C138" s="170" t="s">
        <v>15164</v>
      </c>
      <c r="D138" s="213"/>
      <c r="E138" s="166" t="s">
        <v>16054</v>
      </c>
      <c r="F138" s="166" t="s">
        <v>672</v>
      </c>
      <c r="G138" s="166" t="s">
        <v>12764</v>
      </c>
      <c r="H138" s="167"/>
      <c r="I138" s="168" t="s">
        <v>1556</v>
      </c>
      <c r="J138" s="168" t="s">
        <v>12413</v>
      </c>
      <c r="K138" s="207"/>
      <c r="L138" s="207"/>
      <c r="M138" s="207"/>
      <c r="N138" s="207"/>
      <c r="O138" s="207" t="s">
        <v>16059</v>
      </c>
      <c r="P138" s="169"/>
      <c r="Q138" s="208"/>
      <c r="R138" s="166" t="s">
        <v>15164</v>
      </c>
      <c r="S138" s="165" t="str">
        <f t="shared" ca="1" si="8"/>
        <v>KR</v>
      </c>
      <c r="T138" s="165" t="str">
        <f ca="1">IF(B138="","",IF(ISERROR(MATCH($J138,[1]SorP!$B$1:$B$6226,0)),"",INDIRECT("'SorP'!$A$"&amp;MATCH($S138&amp;$J138,[1]SorP!C:C,0))))</f>
        <v>KH-18</v>
      </c>
      <c r="U138" s="185"/>
      <c r="V138" s="209">
        <f>IF(C138="",NA(),IF(OR(C138="Smelter not listed",C138="Smelter not yet identified"),MATCH($B138&amp;$D138,'[1]Smelter Look-up'!$J:$J,0),MATCH($B138&amp;$C138,'[1]Smelter Look-up'!$J:$J,0)))</f>
        <v>163</v>
      </c>
      <c r="X138" s="210">
        <f t="shared" si="9"/>
        <v>0</v>
      </c>
      <c r="AB138" s="211" t="str">
        <f t="shared" si="10"/>
        <v>GoldLS MnM Inc.</v>
      </c>
    </row>
    <row r="139" spans="1:28" s="210" customFormat="1" ht="113.4">
      <c r="A139" s="165" t="s">
        <v>1639</v>
      </c>
      <c r="B139" s="166" t="s">
        <v>1087</v>
      </c>
      <c r="C139" s="170" t="s">
        <v>2199</v>
      </c>
      <c r="D139" s="213"/>
      <c r="E139" s="166" t="s">
        <v>16054</v>
      </c>
      <c r="F139" s="166" t="s">
        <v>1639</v>
      </c>
      <c r="G139" s="166" t="s">
        <v>12764</v>
      </c>
      <c r="H139" s="167"/>
      <c r="I139" s="168" t="s">
        <v>15163</v>
      </c>
      <c r="J139" s="168" t="s">
        <v>12422</v>
      </c>
      <c r="K139" s="207"/>
      <c r="L139" s="207"/>
      <c r="M139" s="207"/>
      <c r="N139" s="207"/>
      <c r="O139" s="207" t="s">
        <v>16060</v>
      </c>
      <c r="P139" s="169"/>
      <c r="Q139" s="208"/>
      <c r="R139" s="166" t="s">
        <v>2199</v>
      </c>
      <c r="S139" s="165" t="str">
        <f t="shared" ca="1" si="8"/>
        <v>KR</v>
      </c>
      <c r="T139" s="165" t="str">
        <f ca="1">IF(B139="","",IF(ISERROR(MATCH($J139,[1]SorP!$B$1:$B$6226,0)),"",INDIRECT("'SorP'!$A$"&amp;MATCH($S139&amp;$J139,[1]SorP!C:C,0))))</f>
        <v>KH-15</v>
      </c>
      <c r="U139" s="185"/>
      <c r="V139" s="209">
        <f>IF(C139="",NA(),IF(OR(C139="Smelter not listed",C139="Smelter not yet identified"),MATCH($B139&amp;$D139,'[1]Smelter Look-up'!$J:$J,0),MATCH($B139&amp;$C139,'[1]Smelter Look-up'!$J:$J,0)))</f>
        <v>150</v>
      </c>
      <c r="X139" s="210">
        <f t="shared" si="9"/>
        <v>0</v>
      </c>
      <c r="AB139" s="211" t="str">
        <f t="shared" si="10"/>
        <v>GoldKorea Zinc Co., Ltd.</v>
      </c>
    </row>
    <row r="140" spans="1:28" s="210" customFormat="1" ht="113.4">
      <c r="A140" s="165" t="s">
        <v>2342</v>
      </c>
      <c r="B140" s="166" t="s">
        <v>1087</v>
      </c>
      <c r="C140" s="170" t="s">
        <v>12465</v>
      </c>
      <c r="D140" s="213"/>
      <c r="E140" s="166" t="s">
        <v>16054</v>
      </c>
      <c r="F140" s="166" t="s">
        <v>2342</v>
      </c>
      <c r="G140" s="166" t="s">
        <v>12764</v>
      </c>
      <c r="H140" s="167"/>
      <c r="I140" s="168" t="s">
        <v>12476</v>
      </c>
      <c r="J140" s="168" t="s">
        <v>12419</v>
      </c>
      <c r="K140" s="207"/>
      <c r="L140" s="207"/>
      <c r="M140" s="207"/>
      <c r="N140" s="207"/>
      <c r="O140" s="207" t="s">
        <v>16061</v>
      </c>
      <c r="P140" s="169"/>
      <c r="Q140" s="208"/>
      <c r="R140" s="166" t="s">
        <v>12465</v>
      </c>
      <c r="S140" s="165" t="str">
        <f t="shared" ca="1" si="8"/>
        <v>KR</v>
      </c>
      <c r="T140" s="165" t="str">
        <f ca="1">IF(B140="","",IF(ISERROR(MATCH($J140,[1]SorP!$B$1:$B$6226,0)),"",INDIRECT("'SorP'!$A$"&amp;MATCH($S140&amp;$J140,[1]SorP!C:C,0))))</f>
        <v>KH-2</v>
      </c>
      <c r="U140" s="185"/>
      <c r="V140" s="209">
        <f>IF(C140="",NA(),IF(OR(C140="Smelter not listed",C140="Smelter not yet identified"),MATCH($B140&amp;$D140,'[1]Smelter Look-up'!$J:$J,0),MATCH($B140&amp;$C140,'[1]Smelter Look-up'!$J:$J,0)))</f>
        <v>275</v>
      </c>
      <c r="X140" s="210">
        <f t="shared" si="9"/>
        <v>0</v>
      </c>
      <c r="AB140" s="211" t="str">
        <f t="shared" si="10"/>
        <v>GoldSungEel HiMetal Co., Ltd.</v>
      </c>
    </row>
    <row r="141" spans="1:28" s="210" customFormat="1" ht="63">
      <c r="A141" s="165" t="s">
        <v>12462</v>
      </c>
      <c r="B141" s="166" t="s">
        <v>1087</v>
      </c>
      <c r="C141" s="170" t="s">
        <v>12461</v>
      </c>
      <c r="D141" s="213"/>
      <c r="E141" s="166" t="s">
        <v>16054</v>
      </c>
      <c r="F141" s="166" t="s">
        <v>12462</v>
      </c>
      <c r="G141" s="166" t="s">
        <v>12764</v>
      </c>
      <c r="H141" s="167"/>
      <c r="I141" s="168" t="s">
        <v>12475</v>
      </c>
      <c r="J141" s="168" t="s">
        <v>12416</v>
      </c>
      <c r="K141" s="207"/>
      <c r="L141" s="207"/>
      <c r="M141" s="207"/>
      <c r="N141" s="207"/>
      <c r="O141" s="207" t="s">
        <v>16062</v>
      </c>
      <c r="P141" s="169"/>
      <c r="Q141" s="208"/>
      <c r="R141" s="166" t="s">
        <v>12461</v>
      </c>
      <c r="S141" s="165" t="str">
        <f t="shared" ca="1" si="8"/>
        <v>KR</v>
      </c>
      <c r="T141" s="165" t="str">
        <f ca="1">IF(B141="","",IF(ISERROR(MATCH($J141,[1]SorP!$B$1:$B$6226,0)),"",INDIRECT("'SorP'!$A$"&amp;MATCH($S141&amp;$J141,[1]SorP!C:C,0))))</f>
        <v>KH-18</v>
      </c>
      <c r="U141" s="185"/>
      <c r="V141" s="209">
        <f>IF(C141="",NA(),IF(OR(C141="Smelter not listed",C141="Smelter not yet identified"),MATCH($B141&amp;$D141,'[1]Smelter Look-up'!$J:$J,0),MATCH($B141&amp;$C141,'[1]Smelter Look-up'!$J:$J,0)))</f>
        <v>200</v>
      </c>
      <c r="X141" s="210">
        <f t="shared" si="9"/>
        <v>0</v>
      </c>
      <c r="AB141" s="211" t="str">
        <f t="shared" si="10"/>
        <v>GoldNH Recytech Company</v>
      </c>
    </row>
    <row r="142" spans="1:28" s="210" customFormat="1" ht="50.4">
      <c r="A142" s="165" t="s">
        <v>2212</v>
      </c>
      <c r="B142" s="166" t="s">
        <v>1087</v>
      </c>
      <c r="C142" s="170" t="s">
        <v>13279</v>
      </c>
      <c r="D142" s="213"/>
      <c r="E142" s="166" t="s">
        <v>16063</v>
      </c>
      <c r="F142" s="166" t="s">
        <v>2212</v>
      </c>
      <c r="G142" s="166" t="s">
        <v>12764</v>
      </c>
      <c r="H142" s="167"/>
      <c r="I142" s="168" t="s">
        <v>2241</v>
      </c>
      <c r="J142" s="168" t="s">
        <v>8529</v>
      </c>
      <c r="K142" s="207"/>
      <c r="L142" s="207"/>
      <c r="M142" s="207"/>
      <c r="N142" s="207"/>
      <c r="O142" s="207" t="s">
        <v>16064</v>
      </c>
      <c r="P142" s="169"/>
      <c r="Q142" s="208"/>
      <c r="R142" s="166" t="s">
        <v>13279</v>
      </c>
      <c r="S142" s="165" t="str">
        <f t="shared" ca="1" si="8"/>
        <v>Unknown</v>
      </c>
      <c r="T142" s="165" t="e">
        <f ca="1">IF(B142="","",IF(ISERROR(MATCH($J142,[1]SorP!$B$1:$B$6226,0)),"",INDIRECT("'SorP'!$A$"&amp;MATCH($S142&amp;$J142,[1]SorP!C:C,0))))</f>
        <v>#N/A</v>
      </c>
      <c r="U142" s="185"/>
      <c r="V142" s="209">
        <f>IF(C142="",NA(),IF(OR(C142="Smelter not listed",C142="Smelter not yet identified"),MATCH($B142&amp;$D142,'[1]Smelter Look-up'!$J:$J,0),MATCH($B142&amp;$C142,'[1]Smelter Look-up'!$J:$J,0)))</f>
        <v>228</v>
      </c>
      <c r="X142" s="210">
        <f t="shared" si="9"/>
        <v>0</v>
      </c>
      <c r="AB142" s="211" t="str">
        <f t="shared" si="10"/>
        <v>GoldREMONDIS PMR B.V.</v>
      </c>
    </row>
    <row r="143" spans="1:28" s="210" customFormat="1" ht="88.2">
      <c r="A143" s="165" t="s">
        <v>681</v>
      </c>
      <c r="B143" s="166" t="s">
        <v>1087</v>
      </c>
      <c r="C143" s="170" t="s">
        <v>11980</v>
      </c>
      <c r="D143" s="213"/>
      <c r="E143" s="166" t="s">
        <v>15929</v>
      </c>
      <c r="F143" s="166" t="s">
        <v>681</v>
      </c>
      <c r="G143" s="166" t="s">
        <v>12764</v>
      </c>
      <c r="H143" s="167"/>
      <c r="I143" s="168" t="s">
        <v>1567</v>
      </c>
      <c r="J143" s="168" t="s">
        <v>12427</v>
      </c>
      <c r="K143" s="207"/>
      <c r="L143" s="207"/>
      <c r="M143" s="207"/>
      <c r="N143" s="207"/>
      <c r="O143" s="207" t="s">
        <v>16065</v>
      </c>
      <c r="P143" s="169"/>
      <c r="Q143" s="208"/>
      <c r="R143" s="166" t="s">
        <v>11980</v>
      </c>
      <c r="S143" s="165" t="str">
        <f t="shared" ca="1" si="8"/>
        <v>MX</v>
      </c>
      <c r="T143" s="165" t="str">
        <f ca="1">IF(B143="","",IF(ISERROR(MATCH($J143,[1]SorP!$B$1:$B$6226,0)),"",INDIRECT("'SorP'!$A$"&amp;MATCH($S143&amp;$J143,[1]SorP!C:C,0))))</f>
        <v>MW-MH</v>
      </c>
      <c r="U143" s="185"/>
      <c r="V143" s="209">
        <f>IF(C143="",NA(),IF(OR(C143="Smelter not listed",C143="Smelter not yet identified"),MATCH($B143&amp;$D143,'[1]Smelter Look-up'!$J:$J,0),MATCH($B143&amp;$C143,'[1]Smelter Look-up'!$J:$J,0)))</f>
        <v>183</v>
      </c>
      <c r="X143" s="210">
        <f t="shared" si="9"/>
        <v>0</v>
      </c>
      <c r="AB143" s="211" t="str">
        <f t="shared" si="10"/>
        <v>GoldMetalurgica Met-Mex Penoles S.A. De C.V.</v>
      </c>
    </row>
    <row r="144" spans="1:28" s="210" customFormat="1" ht="126">
      <c r="A144" s="165" t="s">
        <v>638</v>
      </c>
      <c r="B144" s="166" t="s">
        <v>1087</v>
      </c>
      <c r="C144" s="170" t="s">
        <v>864</v>
      </c>
      <c r="D144" s="213"/>
      <c r="E144" s="166" t="s">
        <v>15954</v>
      </c>
      <c r="F144" s="166" t="s">
        <v>638</v>
      </c>
      <c r="G144" s="166" t="s">
        <v>12764</v>
      </c>
      <c r="H144" s="167"/>
      <c r="I144" s="168" t="s">
        <v>2107</v>
      </c>
      <c r="J144" s="168" t="s">
        <v>9026</v>
      </c>
      <c r="K144" s="207"/>
      <c r="L144" s="207"/>
      <c r="M144" s="207"/>
      <c r="N144" s="207"/>
      <c r="O144" s="207" t="s">
        <v>16066</v>
      </c>
      <c r="P144" s="169"/>
      <c r="Q144" s="208"/>
      <c r="R144" s="166" t="s">
        <v>864</v>
      </c>
      <c r="S144" s="165" t="str">
        <f t="shared" ca="1" si="8"/>
        <v>PH</v>
      </c>
      <c r="T144" s="165" t="str">
        <f ca="1">IF(B144="","",IF(ISERROR(MATCH($J144,[1]SorP!$B$1:$B$6226,0)),"",INDIRECT("'SorP'!$A$"&amp;MATCH($S144&amp;$J144,[1]SorP!C:C,0))))</f>
        <v>PH-BEN</v>
      </c>
      <c r="U144" s="185"/>
      <c r="V144" s="209">
        <f>IF(C144="",NA(),IF(OR(C144="Smelter not listed",C144="Smelter not yet identified"),MATCH($B144&amp;$D144,'[1]Smelter Look-up'!$J:$J,0),MATCH($B144&amp;$C144,'[1]Smelter Look-up'!$J:$J,0)))</f>
        <v>43</v>
      </c>
      <c r="X144" s="210">
        <f t="shared" si="9"/>
        <v>0</v>
      </c>
      <c r="AB144" s="211" t="str">
        <f t="shared" si="10"/>
        <v>GoldBangko Sentral ng Pilipinas (Central Bank of the Philippines)</v>
      </c>
    </row>
    <row r="145" spans="1:28" s="210" customFormat="1" ht="151.19999999999999">
      <c r="A145" s="165" t="s">
        <v>1342</v>
      </c>
      <c r="B145" s="166" t="s">
        <v>1087</v>
      </c>
      <c r="C145" s="170" t="s">
        <v>12257</v>
      </c>
      <c r="D145" s="213"/>
      <c r="E145" s="166" t="s">
        <v>15952</v>
      </c>
      <c r="F145" s="166" t="s">
        <v>1342</v>
      </c>
      <c r="G145" s="166" t="s">
        <v>12764</v>
      </c>
      <c r="H145" s="167"/>
      <c r="I145" s="168" t="s">
        <v>1626</v>
      </c>
      <c r="J145" s="168" t="s">
        <v>9073</v>
      </c>
      <c r="K145" s="207"/>
      <c r="L145" s="207"/>
      <c r="M145" s="207"/>
      <c r="N145" s="207"/>
      <c r="O145" s="207" t="s">
        <v>16067</v>
      </c>
      <c r="P145" s="169"/>
      <c r="Q145" s="208"/>
      <c r="R145" s="166" t="s">
        <v>12257</v>
      </c>
      <c r="S145" s="165" t="str">
        <f t="shared" ca="1" si="8"/>
        <v>PL</v>
      </c>
      <c r="T145" s="165" t="str">
        <f ca="1">IF(B145="","",IF(ISERROR(MATCH($J145,[1]SorP!$B$1:$B$6226,0)),"",INDIRECT("'SorP'!$A$"&amp;MATCH($S145&amp;$J145,[1]SorP!C:C,0))))</f>
        <v>PH-PLW</v>
      </c>
      <c r="U145" s="185"/>
      <c r="V145" s="209">
        <f>IF(C145="",NA(),IF(OR(C145="Smelter not listed",C145="Smelter not yet identified"),MATCH($B145&amp;$D145,'[1]Smelter Look-up'!$J:$J,0),MATCH($B145&amp;$C145,'[1]Smelter Look-up'!$J:$J,0)))</f>
        <v>144</v>
      </c>
      <c r="X145" s="210">
        <f t="shared" si="9"/>
        <v>0</v>
      </c>
      <c r="AB145" s="211" t="str">
        <f t="shared" si="10"/>
        <v>GoldKGHM Polska Miedz Spolka Akcyjna</v>
      </c>
    </row>
    <row r="146" spans="1:28" s="210" customFormat="1" ht="100.8">
      <c r="A146" s="165" t="s">
        <v>678</v>
      </c>
      <c r="B146" s="166" t="s">
        <v>1087</v>
      </c>
      <c r="C146" s="170" t="s">
        <v>2059</v>
      </c>
      <c r="D146" s="213"/>
      <c r="E146" s="166" t="s">
        <v>12274</v>
      </c>
      <c r="F146" s="166" t="s">
        <v>678</v>
      </c>
      <c r="G146" s="166" t="s">
        <v>12764</v>
      </c>
      <c r="H146" s="167"/>
      <c r="I146" s="168" t="s">
        <v>12274</v>
      </c>
      <c r="J146" s="168" t="s">
        <v>9870</v>
      </c>
      <c r="K146" s="207"/>
      <c r="L146" s="207"/>
      <c r="M146" s="207"/>
      <c r="N146" s="207"/>
      <c r="O146" s="207" t="s">
        <v>16068</v>
      </c>
      <c r="P146" s="169"/>
      <c r="Q146" s="208"/>
      <c r="R146" s="166" t="s">
        <v>2059</v>
      </c>
      <c r="S146" s="165" t="str">
        <f t="shared" ca="1" si="8"/>
        <v>SG</v>
      </c>
      <c r="T146" s="165" t="str">
        <f ca="1">IF(B146="","",IF(ISERROR(MATCH($J146,[1]SorP!$B$1:$B$6226,0)),"",INDIRECT("'SorP'!$A$"&amp;MATCH($S146&amp;$J146,[1]SorP!C:C,0))))</f>
        <v>SE-D</v>
      </c>
      <c r="U146" s="185"/>
      <c r="V146" s="209">
        <f>IF(C146="",NA(),IF(OR(C146="Smelter not listed",C146="Smelter not yet identified"),MATCH($B146&amp;$D146,'[1]Smelter Look-up'!$J:$J,0),MATCH($B146&amp;$C146,'[1]Smelter Look-up'!$J:$J,0)))</f>
        <v>179</v>
      </c>
      <c r="X146" s="210">
        <f t="shared" si="9"/>
        <v>0</v>
      </c>
      <c r="AB146" s="211" t="str">
        <f t="shared" si="10"/>
        <v>GoldMetalor Technologies (Singapore) Pte., Ltd.</v>
      </c>
    </row>
    <row r="147" spans="1:28" s="210" customFormat="1" ht="75.599999999999994">
      <c r="A147" s="165" t="s">
        <v>639</v>
      </c>
      <c r="B147" s="166" t="s">
        <v>1087</v>
      </c>
      <c r="C147" s="170" t="s">
        <v>15151</v>
      </c>
      <c r="D147" s="213"/>
      <c r="E147" s="166" t="s">
        <v>16069</v>
      </c>
      <c r="F147" s="166" t="s">
        <v>639</v>
      </c>
      <c r="G147" s="166" t="s">
        <v>12764</v>
      </c>
      <c r="H147" s="167"/>
      <c r="I147" s="168" t="s">
        <v>16070</v>
      </c>
      <c r="J147" s="168" t="s">
        <v>9850</v>
      </c>
      <c r="K147" s="207"/>
      <c r="L147" s="207"/>
      <c r="M147" s="207"/>
      <c r="N147" s="207"/>
      <c r="O147" s="207" t="s">
        <v>16071</v>
      </c>
      <c r="P147" s="169"/>
      <c r="Q147" s="208"/>
      <c r="R147" s="166" t="s">
        <v>15151</v>
      </c>
      <c r="S147" s="165" t="str">
        <f t="shared" ca="1" si="8"/>
        <v>SE</v>
      </c>
      <c r="T147" s="165" t="str">
        <f ca="1">IF(B147="","",IF(ISERROR(MATCH($J147,[1]SorP!$B$1:$B$6226,0)),"",INDIRECT("'SorP'!$A$"&amp;MATCH($S147&amp;$J147,[1]SorP!C:C,0))))</f>
        <v>SD-KA</v>
      </c>
      <c r="U147" s="185"/>
      <c r="V147" s="209">
        <f>IF(C147="",NA(),IF(OR(C147="Smelter not listed",C147="Smelter not yet identified"),MATCH($B147&amp;$D147,'[1]Smelter Look-up'!$J:$J,0),MATCH($B147&amp;$C147,'[1]Smelter Look-up'!$J:$J,0)))</f>
        <v>44</v>
      </c>
      <c r="X147" s="210">
        <f t="shared" si="9"/>
        <v>0</v>
      </c>
      <c r="AB147" s="211" t="str">
        <f t="shared" si="10"/>
        <v>GoldBoliden Ronnskar</v>
      </c>
    </row>
    <row r="148" spans="1:28" s="210" customFormat="1" ht="151.19999999999999">
      <c r="A148" s="165" t="s">
        <v>699</v>
      </c>
      <c r="B148" s="166" t="s">
        <v>1087</v>
      </c>
      <c r="C148" s="170" t="s">
        <v>11984</v>
      </c>
      <c r="D148" s="213"/>
      <c r="E148" s="166" t="s">
        <v>15948</v>
      </c>
      <c r="F148" s="166" t="s">
        <v>699</v>
      </c>
      <c r="G148" s="166" t="s">
        <v>12764</v>
      </c>
      <c r="H148" s="167"/>
      <c r="I148" s="168" t="s">
        <v>1590</v>
      </c>
      <c r="J148" s="168" t="s">
        <v>4544</v>
      </c>
      <c r="K148" s="207"/>
      <c r="L148" s="207"/>
      <c r="M148" s="207"/>
      <c r="N148" s="207"/>
      <c r="O148" s="207" t="s">
        <v>16072</v>
      </c>
      <c r="P148" s="169"/>
      <c r="Q148" s="208"/>
      <c r="R148" s="166" t="s">
        <v>11984</v>
      </c>
      <c r="S148" s="165" t="str">
        <f t="shared" ca="1" si="8"/>
        <v>ES</v>
      </c>
      <c r="T148" s="165" t="str">
        <f ca="1">IF(B148="","",IF(ISERROR(MATCH($J148,[1]SorP!$B$1:$B$6226,0)),"",INDIRECT("'SorP'!$A$"&amp;MATCH($S148&amp;$J148,[1]SorP!C:C,0))))</f>
        <v>ES-GA</v>
      </c>
      <c r="U148" s="185"/>
      <c r="V148" s="209">
        <f>IF(C148="",NA(),IF(OR(C148="Smelter not listed",C148="Smelter not yet identified"),MATCH($B148&amp;$D148,'[1]Smelter Look-up'!$J:$J,0),MATCH($B148&amp;$C148,'[1]Smelter Look-up'!$J:$J,0)))</f>
        <v>242</v>
      </c>
      <c r="X148" s="210">
        <f t="shared" si="9"/>
        <v>0</v>
      </c>
      <c r="AB148" s="211" t="str">
        <f t="shared" si="10"/>
        <v>GoldSEMPSA Joyeria Plateria S.A.</v>
      </c>
    </row>
    <row r="149" spans="1:28" s="210" customFormat="1" ht="100.8">
      <c r="A149" s="165" t="s">
        <v>695</v>
      </c>
      <c r="B149" s="166" t="s">
        <v>1087</v>
      </c>
      <c r="C149" s="170" t="s">
        <v>2065</v>
      </c>
      <c r="D149" s="213"/>
      <c r="E149" s="166" t="s">
        <v>16073</v>
      </c>
      <c r="F149" s="166" t="s">
        <v>695</v>
      </c>
      <c r="G149" s="166" t="s">
        <v>12764</v>
      </c>
      <c r="H149" s="167"/>
      <c r="I149" s="168" t="s">
        <v>1583</v>
      </c>
      <c r="J149" s="168" t="s">
        <v>1584</v>
      </c>
      <c r="K149" s="207"/>
      <c r="L149" s="207"/>
      <c r="M149" s="207"/>
      <c r="N149" s="207"/>
      <c r="O149" s="207" t="s">
        <v>16074</v>
      </c>
      <c r="P149" s="169"/>
      <c r="Q149" s="208"/>
      <c r="R149" s="166" t="s">
        <v>2065</v>
      </c>
      <c r="S149" s="165" t="str">
        <f t="shared" ca="1" si="8"/>
        <v>ZA</v>
      </c>
      <c r="T149" s="165" t="str">
        <f ca="1">IF(B149="","",IF(ISERROR(MATCH($J149,[1]SorP!$B$1:$B$6226,0)),"",INDIRECT("'SorP'!$A$"&amp;MATCH($S149&amp;$J149,[1]SorP!C:C,0))))</f>
        <v>YE-HD</v>
      </c>
      <c r="U149" s="185"/>
      <c r="V149" s="209">
        <f>IF(C149="",NA(),IF(OR(C149="Smelter not listed",C149="Smelter not yet identified"),MATCH($B149&amp;$D149,'[1]Smelter Look-up'!$J:$J,0),MATCH($B149&amp;$C149,'[1]Smelter Look-up'!$J:$J,0)))</f>
        <v>224</v>
      </c>
      <c r="X149" s="210">
        <f t="shared" si="9"/>
        <v>0</v>
      </c>
      <c r="AB149" s="211" t="str">
        <f t="shared" si="10"/>
        <v>GoldRand Refinery (Pty) Ltd.</v>
      </c>
    </row>
    <row r="150" spans="1:28" s="210" customFormat="1" ht="100.8">
      <c r="A150" s="165" t="s">
        <v>634</v>
      </c>
      <c r="B150" s="166" t="s">
        <v>1087</v>
      </c>
      <c r="C150" s="170" t="s">
        <v>2181</v>
      </c>
      <c r="D150" s="213"/>
      <c r="E150" s="166" t="s">
        <v>16075</v>
      </c>
      <c r="F150" s="166" t="s">
        <v>634</v>
      </c>
      <c r="G150" s="166" t="s">
        <v>12764</v>
      </c>
      <c r="H150" s="167"/>
      <c r="I150" s="168" t="s">
        <v>1504</v>
      </c>
      <c r="J150" s="168" t="s">
        <v>1505</v>
      </c>
      <c r="K150" s="207"/>
      <c r="L150" s="207"/>
      <c r="M150" s="207"/>
      <c r="N150" s="207"/>
      <c r="O150" s="207" t="s">
        <v>16076</v>
      </c>
      <c r="P150" s="169"/>
      <c r="Q150" s="208"/>
      <c r="R150" s="166" t="s">
        <v>2181</v>
      </c>
      <c r="S150" s="165" t="str">
        <f t="shared" ca="1" si="8"/>
        <v>CH</v>
      </c>
      <c r="T150" s="165" t="str">
        <f ca="1">IF(B150="","",IF(ISERROR(MATCH($J150,[1]SorP!$B$1:$B$6226,0)),"",INDIRECT("'SorP'!$A$"&amp;MATCH($S150&amp;$J150,[1]SorP!C:C,0))))</f>
        <v>CH-UR</v>
      </c>
      <c r="U150" s="185"/>
      <c r="V150" s="209">
        <f>IF(C150="",NA(),IF(OR(C150="Smelter not listed",C150="Smelter not yet identified"),MATCH($B150&amp;$D150,'[1]Smelter Look-up'!$J:$J,0),MATCH($B150&amp;$C150,'[1]Smelter Look-up'!$J:$J,0)))</f>
        <v>28</v>
      </c>
      <c r="X150" s="210">
        <f t="shared" si="9"/>
        <v>0</v>
      </c>
      <c r="AB150" s="211" t="str">
        <f t="shared" si="10"/>
        <v>GoldArgor-Heraeus S.A.</v>
      </c>
    </row>
    <row r="151" spans="1:28" s="210" customFormat="1" ht="88.2">
      <c r="A151" s="165" t="s">
        <v>694</v>
      </c>
      <c r="B151" s="166" t="s">
        <v>1087</v>
      </c>
      <c r="C151" s="170" t="s">
        <v>11983</v>
      </c>
      <c r="D151" s="213"/>
      <c r="E151" s="166" t="s">
        <v>16075</v>
      </c>
      <c r="F151" s="166" t="s">
        <v>694</v>
      </c>
      <c r="G151" s="166" t="s">
        <v>12764</v>
      </c>
      <c r="H151" s="167"/>
      <c r="I151" s="168" t="s">
        <v>1582</v>
      </c>
      <c r="J151" s="168" t="s">
        <v>1564</v>
      </c>
      <c r="K151" s="207"/>
      <c r="L151" s="207"/>
      <c r="M151" s="207"/>
      <c r="N151" s="207"/>
      <c r="O151" s="207" t="s">
        <v>16077</v>
      </c>
      <c r="P151" s="169"/>
      <c r="Q151" s="208"/>
      <c r="R151" s="166" t="s">
        <v>11983</v>
      </c>
      <c r="S151" s="165" t="str">
        <f t="shared" ca="1" si="8"/>
        <v>CH</v>
      </c>
      <c r="T151" s="165" t="str">
        <f ca="1">IF(B151="","",IF(ISERROR(MATCH($J151,[1]SorP!$B$1:$B$6226,0)),"",INDIRECT("'SorP'!$A$"&amp;MATCH($S151&amp;$J151,[1]SorP!C:C,0))))</f>
        <v>CH-NW</v>
      </c>
      <c r="U151" s="185"/>
      <c r="V151" s="209">
        <f>IF(C151="",NA(),IF(OR(C151="Smelter not listed",C151="Smelter not yet identified"),MATCH($B151&amp;$D151,'[1]Smelter Look-up'!$J:$J,0),MATCH($B151&amp;$C151,'[1]Smelter Look-up'!$J:$J,0)))</f>
        <v>221</v>
      </c>
      <c r="X151" s="210">
        <f t="shared" si="9"/>
        <v>0</v>
      </c>
      <c r="AB151" s="211" t="str">
        <f t="shared" si="10"/>
        <v>GoldPX Precinox S.A.</v>
      </c>
    </row>
    <row r="152" spans="1:28" s="210" customFormat="1" ht="75.599999999999994">
      <c r="A152" s="165" t="s">
        <v>679</v>
      </c>
      <c r="B152" s="166" t="s">
        <v>1087</v>
      </c>
      <c r="C152" s="170" t="s">
        <v>2201</v>
      </c>
      <c r="D152" s="213"/>
      <c r="E152" s="166" t="s">
        <v>16075</v>
      </c>
      <c r="F152" s="166" t="s">
        <v>679</v>
      </c>
      <c r="G152" s="166" t="s">
        <v>12764</v>
      </c>
      <c r="H152" s="167"/>
      <c r="I152" s="168" t="s">
        <v>1563</v>
      </c>
      <c r="J152" s="168" t="s">
        <v>1564</v>
      </c>
      <c r="K152" s="207"/>
      <c r="L152" s="207"/>
      <c r="M152" s="207"/>
      <c r="N152" s="207"/>
      <c r="O152" s="207" t="s">
        <v>16078</v>
      </c>
      <c r="P152" s="169"/>
      <c r="Q152" s="208"/>
      <c r="R152" s="166" t="s">
        <v>2201</v>
      </c>
      <c r="S152" s="165" t="str">
        <f t="shared" ca="1" si="8"/>
        <v>CH</v>
      </c>
      <c r="T152" s="165" t="str">
        <f ca="1">IF(B152="","",IF(ISERROR(MATCH($J152,[1]SorP!$B$1:$B$6226,0)),"",INDIRECT("'SorP'!$A$"&amp;MATCH($S152&amp;$J152,[1]SorP!C:C,0))))</f>
        <v>CH-NW</v>
      </c>
      <c r="U152" s="185"/>
      <c r="V152" s="209">
        <f>IF(C152="",NA(),IF(OR(C152="Smelter not listed",C152="Smelter not yet identified"),MATCH($B152&amp;$D152,'[1]Smelter Look-up'!$J:$J,0),MATCH($B152&amp;$C152,'[1]Smelter Look-up'!$J:$J,0)))</f>
        <v>181</v>
      </c>
      <c r="X152" s="210">
        <f t="shared" si="9"/>
        <v>0</v>
      </c>
      <c r="AB152" s="211" t="str">
        <f t="shared" si="10"/>
        <v>GoldMetalor Technologies S.A.</v>
      </c>
    </row>
    <row r="153" spans="1:28" s="210" customFormat="1" ht="100.8">
      <c r="A153" s="165" t="s">
        <v>712</v>
      </c>
      <c r="B153" s="166" t="s">
        <v>1087</v>
      </c>
      <c r="C153" s="170" t="s">
        <v>2226</v>
      </c>
      <c r="D153" s="213"/>
      <c r="E153" s="166" t="s">
        <v>16075</v>
      </c>
      <c r="F153" s="166" t="s">
        <v>712</v>
      </c>
      <c r="G153" s="166" t="s">
        <v>12764</v>
      </c>
      <c r="H153" s="167"/>
      <c r="I153" s="168" t="s">
        <v>1613</v>
      </c>
      <c r="J153" s="168" t="s">
        <v>1505</v>
      </c>
      <c r="K153" s="207"/>
      <c r="L153" s="207"/>
      <c r="M153" s="207"/>
      <c r="N153" s="207"/>
      <c r="O153" s="207" t="s">
        <v>16079</v>
      </c>
      <c r="P153" s="169"/>
      <c r="Q153" s="208"/>
      <c r="R153" s="166" t="s">
        <v>2226</v>
      </c>
      <c r="S153" s="165" t="str">
        <f t="shared" ca="1" si="8"/>
        <v>CH</v>
      </c>
      <c r="T153" s="165" t="str">
        <f ca="1">IF(B153="","",IF(ISERROR(MATCH($J153,[1]SorP!$B$1:$B$6226,0)),"",INDIRECT("'SorP'!$A$"&amp;MATCH($S153&amp;$J153,[1]SorP!C:C,0))))</f>
        <v>CH-UR</v>
      </c>
      <c r="U153" s="185"/>
      <c r="V153" s="209">
        <f>IF(C153="",NA(),IF(OR(C153="Smelter not listed",C153="Smelter not yet identified"),MATCH($B153&amp;$D153,'[1]Smelter Look-up'!$J:$J,0),MATCH($B153&amp;$C153,'[1]Smelter Look-up'!$J:$J,0)))</f>
        <v>304</v>
      </c>
      <c r="X153" s="210">
        <f t="shared" si="9"/>
        <v>0</v>
      </c>
      <c r="AB153" s="211" t="str">
        <f t="shared" si="10"/>
        <v>GoldValcambi S.A.</v>
      </c>
    </row>
    <row r="154" spans="1:28" s="210" customFormat="1" ht="113.4">
      <c r="A154" s="165" t="s">
        <v>690</v>
      </c>
      <c r="B154" s="166" t="s">
        <v>1087</v>
      </c>
      <c r="C154" s="170" t="s">
        <v>14891</v>
      </c>
      <c r="D154" s="213"/>
      <c r="E154" s="166" t="s">
        <v>16075</v>
      </c>
      <c r="F154" s="166" t="s">
        <v>690</v>
      </c>
      <c r="G154" s="166" t="s">
        <v>12764</v>
      </c>
      <c r="H154" s="167"/>
      <c r="I154" s="168" t="s">
        <v>14894</v>
      </c>
      <c r="J154" s="168" t="s">
        <v>3666</v>
      </c>
      <c r="K154" s="207"/>
      <c r="L154" s="207"/>
      <c r="M154" s="207"/>
      <c r="N154" s="207"/>
      <c r="O154" s="207" t="s">
        <v>16080</v>
      </c>
      <c r="P154" s="169"/>
      <c r="Q154" s="208"/>
      <c r="R154" s="166" t="s">
        <v>14891</v>
      </c>
      <c r="S154" s="165" t="str">
        <f t="shared" ca="1" si="8"/>
        <v>CH</v>
      </c>
      <c r="T154" s="165" t="str">
        <f ca="1">IF(B154="","",IF(ISERROR(MATCH($J154,[1]SorP!$B$1:$B$6226,0)),"",INDIRECT("'SorP'!$A$"&amp;MATCH($S154&amp;$J154,[1]SorP!C:C,0))))</f>
        <v>CH-GE</v>
      </c>
      <c r="U154" s="185"/>
      <c r="V154" s="209">
        <f>IF(C154="",NA(),IF(OR(C154="Smelter not listed",C154="Smelter not yet identified"),MATCH($B154&amp;$D154,'[1]Smelter Look-up'!$J:$J,0),MATCH($B154&amp;$C154,'[1]Smelter Look-up'!$J:$J,0)))</f>
        <v>192</v>
      </c>
      <c r="X154" s="210">
        <f t="shared" si="9"/>
        <v>0</v>
      </c>
      <c r="AB154" s="211" t="str">
        <f t="shared" si="10"/>
        <v>GoldMKS PAMP SA</v>
      </c>
    </row>
    <row r="155" spans="1:28" s="210" customFormat="1" ht="176.4">
      <c r="A155" s="165" t="s">
        <v>702</v>
      </c>
      <c r="B155" s="166" t="s">
        <v>1087</v>
      </c>
      <c r="C155" s="170" t="s">
        <v>875</v>
      </c>
      <c r="D155" s="213"/>
      <c r="E155" s="166" t="s">
        <v>15946</v>
      </c>
      <c r="F155" s="166" t="s">
        <v>702</v>
      </c>
      <c r="G155" s="166" t="s">
        <v>12764</v>
      </c>
      <c r="H155" s="167"/>
      <c r="I155" s="168" t="s">
        <v>1600</v>
      </c>
      <c r="J155" s="168" t="s">
        <v>11071</v>
      </c>
      <c r="K155" s="207"/>
      <c r="L155" s="207"/>
      <c r="M155" s="207"/>
      <c r="N155" s="207"/>
      <c r="O155" s="207" t="s">
        <v>16081</v>
      </c>
      <c r="P155" s="169"/>
      <c r="Q155" s="208"/>
      <c r="R155" s="166" t="s">
        <v>875</v>
      </c>
      <c r="S155" s="165" t="str">
        <f t="shared" ca="1" si="8"/>
        <v>TW</v>
      </c>
      <c r="T155" s="165" t="str">
        <f ca="1">IF(B155="","",IF(ISERROR(MATCH($J155,[1]SorP!$B$1:$B$6226,0)),"",INDIRECT("'SorP'!$A$"&amp;MATCH($S155&amp;$J155,[1]SorP!C:C,0))))</f>
        <v>TT-CHA</v>
      </c>
      <c r="U155" s="185"/>
      <c r="V155" s="209">
        <f>IF(C155="",NA(),IF(OR(C155="Smelter not listed",C155="Smelter not yet identified"),MATCH($B155&amp;$D155,'[1]Smelter Look-up'!$J:$J,0),MATCH($B155&amp;$C155,'[1]Smelter Look-up'!$J:$J,0)))</f>
        <v>267</v>
      </c>
      <c r="X155" s="210">
        <f t="shared" si="9"/>
        <v>0</v>
      </c>
      <c r="AB155" s="211" t="str">
        <f t="shared" si="10"/>
        <v>GoldSolar Applied Materials Technology Corp.</v>
      </c>
    </row>
    <row r="156" spans="1:28" s="210" customFormat="1" ht="88.2">
      <c r="A156" s="165" t="s">
        <v>685</v>
      </c>
      <c r="B156" s="166" t="s">
        <v>1087</v>
      </c>
      <c r="C156" s="170" t="s">
        <v>11982</v>
      </c>
      <c r="D156" s="213"/>
      <c r="E156" s="166" t="s">
        <v>16082</v>
      </c>
      <c r="F156" s="166" t="s">
        <v>685</v>
      </c>
      <c r="G156" s="166" t="s">
        <v>12764</v>
      </c>
      <c r="H156" s="167"/>
      <c r="I156" s="168" t="s">
        <v>16083</v>
      </c>
      <c r="J156" s="168" t="s">
        <v>10828</v>
      </c>
      <c r="K156" s="207"/>
      <c r="L156" s="207"/>
      <c r="M156" s="207"/>
      <c r="N156" s="207"/>
      <c r="O156" s="207" t="s">
        <v>16084</v>
      </c>
      <c r="P156" s="169"/>
      <c r="Q156" s="208"/>
      <c r="R156" s="166" t="s">
        <v>11982</v>
      </c>
      <c r="S156" s="165" t="str">
        <f t="shared" ca="1" si="8"/>
        <v>Unknown</v>
      </c>
      <c r="T156" s="165" t="e">
        <f ca="1">IF(B156="","",IF(ISERROR(MATCH($J156,[1]SorP!$B$1:$B$6226,0)),"",INDIRECT("'SorP'!$A$"&amp;MATCH($S156&amp;$J156,[1]SorP!C:C,0))))</f>
        <v>#N/A</v>
      </c>
      <c r="U156" s="185"/>
      <c r="V156" s="209">
        <f>IF(C156="",NA(),IF(OR(C156="Smelter not listed",C156="Smelter not yet identified"),MATCH($B156&amp;$D156,'[1]Smelter Look-up'!$J:$J,0),MATCH($B156&amp;$C156,'[1]Smelter Look-up'!$J:$J,0)))</f>
        <v>197</v>
      </c>
      <c r="X156" s="210">
        <f t="shared" si="9"/>
        <v>0</v>
      </c>
      <c r="AB156" s="211" t="str">
        <f t="shared" si="10"/>
        <v>GoldNadir Metal Rafineri San. Ve Tic. A.S.</v>
      </c>
    </row>
    <row r="157" spans="1:28" s="210" customFormat="1" ht="163.80000000000001">
      <c r="A157" s="165" t="s">
        <v>659</v>
      </c>
      <c r="B157" s="166" t="s">
        <v>1087</v>
      </c>
      <c r="C157" s="170" t="s">
        <v>1189</v>
      </c>
      <c r="D157" s="213"/>
      <c r="E157" s="166" t="s">
        <v>16082</v>
      </c>
      <c r="F157" s="166" t="s">
        <v>659</v>
      </c>
      <c r="G157" s="166" t="s">
        <v>12764</v>
      </c>
      <c r="H157" s="167"/>
      <c r="I157" s="168" t="s">
        <v>16085</v>
      </c>
      <c r="J157" s="168" t="s">
        <v>10828</v>
      </c>
      <c r="K157" s="207"/>
      <c r="L157" s="207"/>
      <c r="M157" s="207"/>
      <c r="N157" s="207"/>
      <c r="O157" s="207" t="s">
        <v>16086</v>
      </c>
      <c r="P157" s="169"/>
      <c r="Q157" s="208"/>
      <c r="R157" s="166" t="s">
        <v>1189</v>
      </c>
      <c r="S157" s="165" t="str">
        <f t="shared" ca="1" si="8"/>
        <v>Unknown</v>
      </c>
      <c r="T157" s="165" t="e">
        <f ca="1">IF(B157="","",IF(ISERROR(MATCH($J157,[1]SorP!$B$1:$B$6226,0)),"",INDIRECT("'SorP'!$A$"&amp;MATCH($S157&amp;$J157,[1]SorP!C:C,0))))</f>
        <v>#N/A</v>
      </c>
      <c r="U157" s="185"/>
      <c r="V157" s="209">
        <f>IF(C157="",NA(),IF(OR(C157="Smelter not listed",C157="Smelter not yet identified"),MATCH($B157&amp;$D157,'[1]Smelter Look-up'!$J:$J,0),MATCH($B157&amp;$C157,'[1]Smelter Look-up'!$J:$J,0)))</f>
        <v>124</v>
      </c>
      <c r="X157" s="210">
        <f t="shared" si="9"/>
        <v>0</v>
      </c>
      <c r="AB157" s="211" t="str">
        <f t="shared" si="10"/>
        <v>GoldIstanbul Gold Refinery</v>
      </c>
    </row>
    <row r="158" spans="1:28" s="210" customFormat="1" ht="100.8">
      <c r="A158" s="165" t="s">
        <v>1338</v>
      </c>
      <c r="B158" s="166" t="s">
        <v>1087</v>
      </c>
      <c r="C158" s="170" t="s">
        <v>1337</v>
      </c>
      <c r="D158" s="213"/>
      <c r="E158" s="166" t="s">
        <v>15934</v>
      </c>
      <c r="F158" s="166" t="s">
        <v>1338</v>
      </c>
      <c r="G158" s="166" t="s">
        <v>12764</v>
      </c>
      <c r="H158" s="167"/>
      <c r="I158" s="168" t="s">
        <v>1494</v>
      </c>
      <c r="J158" s="168" t="s">
        <v>1495</v>
      </c>
      <c r="K158" s="207"/>
      <c r="L158" s="207"/>
      <c r="M158" s="207"/>
      <c r="N158" s="207"/>
      <c r="O158" s="207" t="s">
        <v>16087</v>
      </c>
      <c r="P158" s="169"/>
      <c r="Q158" s="208"/>
      <c r="R158" s="166" t="s">
        <v>1337</v>
      </c>
      <c r="S158" s="165" t="str">
        <f t="shared" ca="1" si="8"/>
        <v>US</v>
      </c>
      <c r="T158" s="165" t="str">
        <f ca="1">IF(B158="","",IF(ISERROR(MATCH($J158,[1]SorP!$B$1:$B$6226,0)),"",INDIRECT("'SorP'!$A$"&amp;MATCH($S158&amp;$J158,[1]SorP!C:C,0))))</f>
        <v>US-AZ</v>
      </c>
      <c r="U158" s="185"/>
      <c r="V158" s="209">
        <f>IF(C158="",NA(),IF(OR(C158="Smelter not listed",C158="Smelter not yet identified"),MATCH($B158&amp;$D158,'[1]Smelter Look-up'!$J:$J,0),MATCH($B158&amp;$C158,'[1]Smelter Look-up'!$J:$J,0)))</f>
        <v>8</v>
      </c>
      <c r="X158" s="210">
        <f t="shared" si="9"/>
        <v>0</v>
      </c>
      <c r="AB158" s="211" t="str">
        <f t="shared" si="10"/>
        <v>GoldAdvanced Chemical Company</v>
      </c>
    </row>
    <row r="159" spans="1:28" s="210" customFormat="1" ht="176.4">
      <c r="A159" s="165" t="s">
        <v>675</v>
      </c>
      <c r="B159" s="166" t="s">
        <v>1087</v>
      </c>
      <c r="C159" s="170" t="s">
        <v>870</v>
      </c>
      <c r="D159" s="213"/>
      <c r="E159" s="166" t="s">
        <v>15934</v>
      </c>
      <c r="F159" s="166" t="s">
        <v>675</v>
      </c>
      <c r="G159" s="166" t="s">
        <v>12764</v>
      </c>
      <c r="H159" s="167"/>
      <c r="I159" s="168" t="s">
        <v>1559</v>
      </c>
      <c r="J159" s="168" t="s">
        <v>1560</v>
      </c>
      <c r="K159" s="207"/>
      <c r="L159" s="207"/>
      <c r="M159" s="207"/>
      <c r="N159" s="207"/>
      <c r="O159" s="207" t="s">
        <v>16088</v>
      </c>
      <c r="P159" s="169"/>
      <c r="Q159" s="208"/>
      <c r="R159" s="166" t="s">
        <v>870</v>
      </c>
      <c r="S159" s="165" t="str">
        <f t="shared" ca="1" si="8"/>
        <v>US</v>
      </c>
      <c r="T159" s="165" t="str">
        <f ca="1">IF(B159="","",IF(ISERROR(MATCH($J159,[1]SorP!$B$1:$B$6226,0)),"",INDIRECT("'SorP'!$A$"&amp;MATCH($S159&amp;$J159,[1]SorP!C:C,0))))</f>
        <v>US-UM</v>
      </c>
      <c r="U159" s="185"/>
      <c r="V159" s="209">
        <f>IF(C159="",NA(),IF(OR(C159="Smelter not listed",C159="Smelter not yet identified"),MATCH($B159&amp;$D159,'[1]Smelter Look-up'!$J:$J,0),MATCH($B159&amp;$C159,'[1]Smelter Look-up'!$J:$J,0)))</f>
        <v>169</v>
      </c>
      <c r="X159" s="210">
        <f t="shared" si="9"/>
        <v>0</v>
      </c>
      <c r="AB159" s="211" t="str">
        <f t="shared" si="10"/>
        <v>GoldMaterion</v>
      </c>
    </row>
    <row r="160" spans="1:28" s="210" customFormat="1" ht="88.2">
      <c r="A160" s="165" t="s">
        <v>711</v>
      </c>
      <c r="B160" s="166" t="s">
        <v>1087</v>
      </c>
      <c r="C160" s="170" t="s">
        <v>782</v>
      </c>
      <c r="D160" s="213"/>
      <c r="E160" s="166" t="s">
        <v>15934</v>
      </c>
      <c r="F160" s="166" t="s">
        <v>711</v>
      </c>
      <c r="G160" s="166" t="s">
        <v>12764</v>
      </c>
      <c r="H160" s="167"/>
      <c r="I160" s="168" t="s">
        <v>1612</v>
      </c>
      <c r="J160" s="168" t="s">
        <v>1560</v>
      </c>
      <c r="K160" s="207"/>
      <c r="L160" s="207"/>
      <c r="M160" s="207"/>
      <c r="N160" s="207"/>
      <c r="O160" s="207" t="s">
        <v>16089</v>
      </c>
      <c r="P160" s="169"/>
      <c r="Q160" s="208"/>
      <c r="R160" s="166" t="s">
        <v>782</v>
      </c>
      <c r="S160" s="165" t="str">
        <f t="shared" ca="1" si="8"/>
        <v>US</v>
      </c>
      <c r="T160" s="165" t="str">
        <f ca="1">IF(B160="","",IF(ISERROR(MATCH($J160,[1]SorP!$B$1:$B$6226,0)),"",INDIRECT("'SorP'!$A$"&amp;MATCH($S160&amp;$J160,[1]SorP!C:C,0))))</f>
        <v>US-UM</v>
      </c>
      <c r="U160" s="185"/>
      <c r="V160" s="209">
        <f>IF(C160="",NA(),IF(OR(C160="Smelter not listed",C160="Smelter not yet identified"),MATCH($B160&amp;$D160,'[1]Smelter Look-up'!$J:$J,0),MATCH($B160&amp;$C160,'[1]Smelter Look-up'!$J:$J,0)))</f>
        <v>303</v>
      </c>
      <c r="X160" s="210">
        <f t="shared" si="9"/>
        <v>0</v>
      </c>
      <c r="AB160" s="211" t="str">
        <f t="shared" si="10"/>
        <v>GoldUnited Precious Metal Refining, Inc.</v>
      </c>
    </row>
    <row r="161" spans="1:28" s="210" customFormat="1" ht="88.2">
      <c r="A161" s="165" t="s">
        <v>680</v>
      </c>
      <c r="B161" s="166" t="s">
        <v>1087</v>
      </c>
      <c r="C161" s="170" t="s">
        <v>1183</v>
      </c>
      <c r="D161" s="213"/>
      <c r="E161" s="166" t="s">
        <v>15934</v>
      </c>
      <c r="F161" s="166" t="s">
        <v>680</v>
      </c>
      <c r="G161" s="166" t="s">
        <v>12764</v>
      </c>
      <c r="H161" s="167"/>
      <c r="I161" s="168" t="s">
        <v>1565</v>
      </c>
      <c r="J161" s="168" t="s">
        <v>1566</v>
      </c>
      <c r="K161" s="207"/>
      <c r="L161" s="207"/>
      <c r="M161" s="207"/>
      <c r="N161" s="207"/>
      <c r="O161" s="207" t="s">
        <v>16090</v>
      </c>
      <c r="P161" s="169"/>
      <c r="Q161" s="208"/>
      <c r="R161" s="166" t="s">
        <v>1183</v>
      </c>
      <c r="S161" s="165" t="str">
        <f t="shared" ca="1" si="8"/>
        <v>US</v>
      </c>
      <c r="T161" s="165" t="str">
        <f ca="1">IF(B161="","",IF(ISERROR(MATCH($J161,[1]SorP!$B$1:$B$6226,0)),"",INDIRECT("'SorP'!$A$"&amp;MATCH($S161&amp;$J161,[1]SorP!C:C,0))))</f>
        <v>UG-435</v>
      </c>
      <c r="U161" s="185"/>
      <c r="V161" s="209">
        <f>IF(C161="",NA(),IF(OR(C161="Smelter not listed",C161="Smelter not yet identified"),MATCH($B161&amp;$D161,'[1]Smelter Look-up'!$J:$J,0),MATCH($B161&amp;$C161,'[1]Smelter Look-up'!$J:$J,0)))</f>
        <v>182</v>
      </c>
      <c r="X161" s="210">
        <f t="shared" si="9"/>
        <v>0</v>
      </c>
      <c r="AB161" s="211" t="str">
        <f t="shared" si="10"/>
        <v>GoldMetalor USA Refining Corporation</v>
      </c>
    </row>
    <row r="162" spans="1:28" s="210" customFormat="1" ht="264.60000000000002">
      <c r="A162" s="165" t="s">
        <v>662</v>
      </c>
      <c r="B162" s="166" t="s">
        <v>1087</v>
      </c>
      <c r="C162" s="170" t="s">
        <v>2106</v>
      </c>
      <c r="D162" s="213"/>
      <c r="E162" s="166" t="s">
        <v>15934</v>
      </c>
      <c r="F162" s="166" t="s">
        <v>662</v>
      </c>
      <c r="G162" s="166" t="s">
        <v>12764</v>
      </c>
      <c r="H162" s="167"/>
      <c r="I162" s="168" t="s">
        <v>1545</v>
      </c>
      <c r="J162" s="168" t="s">
        <v>1546</v>
      </c>
      <c r="K162" s="207"/>
      <c r="L162" s="207"/>
      <c r="M162" s="207"/>
      <c r="N162" s="207"/>
      <c r="O162" s="207" t="s">
        <v>16091</v>
      </c>
      <c r="P162" s="169"/>
      <c r="Q162" s="208"/>
      <c r="R162" s="166" t="s">
        <v>2106</v>
      </c>
      <c r="S162" s="165" t="str">
        <f t="shared" ca="1" si="8"/>
        <v>US</v>
      </c>
      <c r="T162" s="165" t="str">
        <f ca="1">IF(B162="","",IF(ISERROR(MATCH($J162,[1]SorP!$B$1:$B$6226,0)),"",INDIRECT("'SorP'!$A$"&amp;MATCH($S162&amp;$J162,[1]SorP!C:C,0))))</f>
        <v>US-FL</v>
      </c>
      <c r="U162" s="185"/>
      <c r="V162" s="209">
        <f>IF(C162="",NA(),IF(OR(C162="Smelter not listed",C162="Smelter not yet identified"),MATCH($B162&amp;$D162,'[1]Smelter Look-up'!$J:$J,0),MATCH($B162&amp;$C162,'[1]Smelter Look-up'!$J:$J,0)))</f>
        <v>32</v>
      </c>
      <c r="X162" s="210">
        <f t="shared" si="9"/>
        <v>0</v>
      </c>
      <c r="AB162" s="211" t="str">
        <f t="shared" si="10"/>
        <v>GoldAsahi Refining USA Inc.</v>
      </c>
    </row>
    <row r="163" spans="1:28" s="210" customFormat="1" ht="75.599999999999994">
      <c r="A163" s="165" t="s">
        <v>2325</v>
      </c>
      <c r="B163" s="166" t="s">
        <v>1087</v>
      </c>
      <c r="C163" s="170" t="s">
        <v>2324</v>
      </c>
      <c r="D163" s="213"/>
      <c r="E163" s="166" t="s">
        <v>15934</v>
      </c>
      <c r="F163" s="166" t="s">
        <v>2325</v>
      </c>
      <c r="G163" s="166" t="s">
        <v>12764</v>
      </c>
      <c r="H163" s="167"/>
      <c r="I163" s="168" t="s">
        <v>2326</v>
      </c>
      <c r="J163" s="168" t="s">
        <v>1660</v>
      </c>
      <c r="K163" s="207"/>
      <c r="L163" s="207"/>
      <c r="M163" s="207"/>
      <c r="N163" s="207"/>
      <c r="O163" s="207" t="s">
        <v>16092</v>
      </c>
      <c r="P163" s="169"/>
      <c r="Q163" s="208"/>
      <c r="R163" s="166" t="s">
        <v>2324</v>
      </c>
      <c r="S163" s="165" t="str">
        <f t="shared" ca="1" si="8"/>
        <v>US</v>
      </c>
      <c r="T163" s="165" t="str">
        <f ca="1">IF(B163="","",IF(ISERROR(MATCH($J163,[1]SorP!$B$1:$B$6226,0)),"",INDIRECT("'SorP'!$A$"&amp;MATCH($S163&amp;$J163,[1]SorP!C:C,0))))</f>
        <v>US-AR</v>
      </c>
      <c r="U163" s="185"/>
      <c r="V163" s="209">
        <f>IF(C163="",NA(),IF(OR(C163="Smelter not listed",C163="Smelter not yet identified"),MATCH($B163&amp;$D163,'[1]Smelter Look-up'!$J:$J,0),MATCH($B163&amp;$C163,'[1]Smelter Look-up'!$J:$J,0)))</f>
        <v>7</v>
      </c>
      <c r="X163" s="210">
        <f t="shared" si="9"/>
        <v>0</v>
      </c>
      <c r="AB163" s="211" t="str">
        <f t="shared" si="10"/>
        <v>GoldAbington Reldan Metals, LLC</v>
      </c>
    </row>
    <row r="164" spans="1:28" s="210" customFormat="1" ht="163.80000000000001">
      <c r="A164" s="165" t="s">
        <v>669</v>
      </c>
      <c r="B164" s="166" t="s">
        <v>1087</v>
      </c>
      <c r="C164" s="170" t="s">
        <v>668</v>
      </c>
      <c r="D164" s="213"/>
      <c r="E164" s="166" t="s">
        <v>15934</v>
      </c>
      <c r="F164" s="166" t="s">
        <v>669</v>
      </c>
      <c r="G164" s="166" t="s">
        <v>12764</v>
      </c>
      <c r="H164" s="167"/>
      <c r="I164" s="168" t="s">
        <v>16093</v>
      </c>
      <c r="J164" s="168" t="s">
        <v>1546</v>
      </c>
      <c r="K164" s="207"/>
      <c r="L164" s="207"/>
      <c r="M164" s="207"/>
      <c r="N164" s="207"/>
      <c r="O164" s="207" t="s">
        <v>16094</v>
      </c>
      <c r="P164" s="169"/>
      <c r="Q164" s="208"/>
      <c r="R164" s="166" t="s">
        <v>668</v>
      </c>
      <c r="S164" s="165" t="str">
        <f t="shared" ca="1" si="8"/>
        <v>US</v>
      </c>
      <c r="T164" s="165" t="str">
        <f ca="1">IF(B164="","",IF(ISERROR(MATCH($J164,[1]SorP!$B$1:$B$6226,0)),"",INDIRECT("'SorP'!$A$"&amp;MATCH($S164&amp;$J164,[1]SorP!C:C,0))))</f>
        <v>US-FL</v>
      </c>
      <c r="U164" s="185"/>
      <c r="V164" s="209">
        <f>IF(C164="",NA(),IF(OR(C164="Smelter not listed",C164="Smelter not yet identified"),MATCH($B164&amp;$D164,'[1]Smelter Look-up'!$J:$J,0),MATCH($B164&amp;$C164,'[1]Smelter Look-up'!$J:$J,0)))</f>
        <v>142</v>
      </c>
      <c r="X164" s="210">
        <f t="shared" si="9"/>
        <v>0</v>
      </c>
      <c r="AB164" s="211" t="str">
        <f t="shared" si="10"/>
        <v>GoldKennecott Utah Copper LLC</v>
      </c>
    </row>
    <row r="165" spans="1:28" s="210" customFormat="1" ht="100.8">
      <c r="A165" s="165" t="s">
        <v>632</v>
      </c>
      <c r="B165" s="166" t="s">
        <v>1087</v>
      </c>
      <c r="C165" s="170" t="s">
        <v>605</v>
      </c>
      <c r="D165" s="213"/>
      <c r="E165" s="166" t="s">
        <v>16095</v>
      </c>
      <c r="F165" s="166" t="s">
        <v>632</v>
      </c>
      <c r="G165" s="166" t="s">
        <v>12764</v>
      </c>
      <c r="H165" s="167"/>
      <c r="I165" s="168" t="s">
        <v>1500</v>
      </c>
      <c r="J165" s="168" t="s">
        <v>11573</v>
      </c>
      <c r="K165" s="207"/>
      <c r="L165" s="207"/>
      <c r="M165" s="207"/>
      <c r="N165" s="207"/>
      <c r="O165" s="207" t="s">
        <v>16096</v>
      </c>
      <c r="P165" s="169"/>
      <c r="Q165" s="208"/>
      <c r="R165" s="166" t="s">
        <v>605</v>
      </c>
      <c r="S165" s="165" t="str">
        <f t="shared" ca="1" si="8"/>
        <v>UZ</v>
      </c>
      <c r="T165" s="165" t="str">
        <f ca="1">IF(B165="","",IF(ISERROR(MATCH($J165,[1]SorP!$B$1:$B$6226,0)),"",INDIRECT("'SorP'!$A$"&amp;MATCH($S165&amp;$J165,[1]SorP!C:C,0))))</f>
        <v>US-VA</v>
      </c>
      <c r="U165" s="185"/>
      <c r="V165" s="209">
        <f>IF(C165="",NA(),IF(OR(C165="Smelter not listed",C165="Smelter not yet identified"),MATCH($B165&amp;$D165,'[1]Smelter Look-up'!$J:$J,0),MATCH($B165&amp;$C165,'[1]Smelter Look-up'!$J:$J,0)))</f>
        <v>20</v>
      </c>
      <c r="X165" s="210">
        <f t="shared" si="9"/>
        <v>0</v>
      </c>
      <c r="AB165" s="211" t="str">
        <f t="shared" si="10"/>
        <v>GoldAlmalyk Mining and Metallurgical Complex (AMMC)</v>
      </c>
    </row>
    <row r="166" spans="1:28" s="210" customFormat="1" ht="100.8">
      <c r="A166" s="165" t="s">
        <v>686</v>
      </c>
      <c r="B166" s="166" t="s">
        <v>1087</v>
      </c>
      <c r="C166" s="170" t="s">
        <v>1185</v>
      </c>
      <c r="D166" s="213"/>
      <c r="E166" s="166" t="s">
        <v>16095</v>
      </c>
      <c r="F166" s="166" t="s">
        <v>686</v>
      </c>
      <c r="G166" s="166" t="s">
        <v>12764</v>
      </c>
      <c r="H166" s="167"/>
      <c r="I166" s="168" t="s">
        <v>1572</v>
      </c>
      <c r="J166" s="168" t="s">
        <v>11578</v>
      </c>
      <c r="K166" s="207"/>
      <c r="L166" s="207"/>
      <c r="M166" s="207"/>
      <c r="N166" s="207"/>
      <c r="O166" s="207" t="s">
        <v>16097</v>
      </c>
      <c r="P166" s="169"/>
      <c r="Q166" s="208"/>
      <c r="R166" s="166" t="s">
        <v>1185</v>
      </c>
      <c r="S166" s="165" t="str">
        <f t="shared" ref="S166:S196" ca="1" si="11">IF(B166="","",IF(ISERROR(MATCH($E166,CL,0)),"Unknown",INDIRECT("'C'!$A$"&amp;MATCH($E166,CL,0)+1)))</f>
        <v>UZ</v>
      </c>
      <c r="T166" s="165" t="str">
        <f ca="1">IF(B166="","",IF(ISERROR(MATCH($J166,[1]SorP!$B$1:$B$6226,0)),"",INDIRECT("'SorP'!$A$"&amp;MATCH($S166&amp;$J166,[1]SorP!C:C,0))))</f>
        <v>US-SC</v>
      </c>
      <c r="U166" s="185"/>
      <c r="V166" s="209">
        <f>IF(C166="",NA(),IF(OR(C166="Smelter not listed",C166="Smelter not yet identified"),MATCH($B166&amp;$D166,'[1]Smelter Look-up'!$J:$J,0),MATCH($B166&amp;$C166,'[1]Smelter Look-up'!$J:$J,0)))</f>
        <v>199</v>
      </c>
      <c r="X166" s="210">
        <f t="shared" si="9"/>
        <v>0</v>
      </c>
      <c r="AB166" s="211" t="str">
        <f t="shared" si="10"/>
        <v>GoldNavoi Mining and Metallurgical Combinat</v>
      </c>
    </row>
    <row r="167" spans="1:28" s="210" customFormat="1" ht="151.19999999999999">
      <c r="A167" s="165" t="s">
        <v>13351</v>
      </c>
      <c r="B167" s="166" t="s">
        <v>1090</v>
      </c>
      <c r="C167" s="170" t="s">
        <v>13337</v>
      </c>
      <c r="D167" s="213"/>
      <c r="E167" s="166" t="s">
        <v>16098</v>
      </c>
      <c r="F167" s="166" t="s">
        <v>13351</v>
      </c>
      <c r="G167" s="166" t="s">
        <v>12764</v>
      </c>
      <c r="H167" s="167"/>
      <c r="I167" s="168" t="s">
        <v>13360</v>
      </c>
      <c r="J167" s="168" t="s">
        <v>1748</v>
      </c>
      <c r="K167" s="207"/>
      <c r="L167" s="207"/>
      <c r="M167" s="207"/>
      <c r="N167" s="207"/>
      <c r="O167" s="207" t="s">
        <v>16099</v>
      </c>
      <c r="P167" s="169"/>
      <c r="Q167" s="208"/>
      <c r="R167" s="166" t="s">
        <v>13337</v>
      </c>
      <c r="S167" s="165" t="str">
        <f t="shared" ca="1" si="11"/>
        <v>VN</v>
      </c>
      <c r="T167" s="165" t="str">
        <f ca="1">IF(B167="","",IF(ISERROR(MATCH($J167,[1]SorP!$B$1:$B$6226,0)),"",INDIRECT("'SorP'!$A$"&amp;MATCH($S167&amp;$J167,[1]SorP!C:C,0))))</f>
        <v>VN-35</v>
      </c>
      <c r="U167" s="185"/>
      <c r="V167" s="209">
        <f>IF(C167="",NA(),IF(OR(C167="Smelter not listed",C167="Smelter not yet identified"),MATCH($B167&amp;$D167,'[1]Smelter Look-up'!$J:$J,0),MATCH($B167&amp;$C167,'[1]Smelter Look-up'!$J:$J,0)))</f>
        <v>561</v>
      </c>
      <c r="X167" s="210">
        <f t="shared" si="9"/>
        <v>0</v>
      </c>
      <c r="AB167" s="211" t="str">
        <f t="shared" si="10"/>
        <v>TungstenAsia Tungsten Products Vietnam Ltd.</v>
      </c>
    </row>
    <row r="168" spans="1:28" s="210" customFormat="1" ht="189">
      <c r="A168" s="165" t="s">
        <v>1382</v>
      </c>
      <c r="B168" s="166" t="s">
        <v>1090</v>
      </c>
      <c r="C168" s="170" t="s">
        <v>14542</v>
      </c>
      <c r="D168" s="213"/>
      <c r="E168" s="166" t="s">
        <v>16098</v>
      </c>
      <c r="F168" s="166" t="s">
        <v>1382</v>
      </c>
      <c r="G168" s="166" t="s">
        <v>12764</v>
      </c>
      <c r="H168" s="167"/>
      <c r="I168" s="168" t="s">
        <v>1749</v>
      </c>
      <c r="J168" s="168" t="s">
        <v>11692</v>
      </c>
      <c r="K168" s="207"/>
      <c r="L168" s="207"/>
      <c r="M168" s="207"/>
      <c r="N168" s="207"/>
      <c r="O168" s="207" t="s">
        <v>15957</v>
      </c>
      <c r="P168" s="169"/>
      <c r="Q168" s="208"/>
      <c r="R168" s="166" t="s">
        <v>14542</v>
      </c>
      <c r="S168" s="165" t="str">
        <f t="shared" ca="1" si="11"/>
        <v>VN</v>
      </c>
      <c r="T168" s="165" t="str">
        <f ca="1">IF(B168="","",IF(ISERROR(MATCH($J168,[1]SorP!$B$1:$B$6226,0)),"",INDIRECT("'SorP'!$A$"&amp;MATCH($S168&amp;$J168,[1]SorP!C:C,0))))</f>
        <v>VN-27</v>
      </c>
      <c r="U168" s="185"/>
      <c r="V168" s="209">
        <f>IF(C168="",NA(),IF(OR(C168="Smelter not listed",C168="Smelter not yet identified"),MATCH($B168&amp;$D168,'[1]Smelter Look-up'!$J:$J,0),MATCH($B168&amp;$C168,'[1]Smelter Look-up'!$J:$J,0)))</f>
        <v>611</v>
      </c>
      <c r="X168" s="210">
        <f t="shared" si="9"/>
        <v>0</v>
      </c>
      <c r="AB168" s="211" t="str">
        <f t="shared" si="10"/>
        <v>TungstenMasan High-Tech Materials</v>
      </c>
    </row>
    <row r="169" spans="1:28" s="210" customFormat="1" ht="151.19999999999999">
      <c r="A169" s="165" t="s">
        <v>758</v>
      </c>
      <c r="B169" s="166" t="s">
        <v>1090</v>
      </c>
      <c r="C169" s="170" t="s">
        <v>139</v>
      </c>
      <c r="D169" s="213"/>
      <c r="E169" s="166" t="s">
        <v>15934</v>
      </c>
      <c r="F169" s="166" t="s">
        <v>758</v>
      </c>
      <c r="G169" s="166" t="s">
        <v>12764</v>
      </c>
      <c r="H169" s="167"/>
      <c r="I169" s="168" t="s">
        <v>1735</v>
      </c>
      <c r="J169" s="168" t="s">
        <v>1736</v>
      </c>
      <c r="K169" s="207"/>
      <c r="L169" s="207"/>
      <c r="M169" s="207"/>
      <c r="N169" s="207"/>
      <c r="O169" s="207" t="s">
        <v>16100</v>
      </c>
      <c r="P169" s="169"/>
      <c r="Q169" s="208"/>
      <c r="R169" s="166" t="s">
        <v>139</v>
      </c>
      <c r="S169" s="165" t="str">
        <f t="shared" ca="1" si="11"/>
        <v>US</v>
      </c>
      <c r="T169" s="165" t="str">
        <f ca="1">IF(B169="","",IF(ISERROR(MATCH($J169,[1]SorP!$B$1:$B$6226,0)),"",INDIRECT("'SorP'!$A$"&amp;MATCH($S169&amp;$J169,[1]SorP!C:C,0))))</f>
        <v>UG-418</v>
      </c>
      <c r="U169" s="185"/>
      <c r="V169" s="209">
        <f>IF(C169="",NA(),IF(OR(C169="Smelter not listed",C169="Smelter not yet identified"),MATCH($B169&amp;$D169,'[1]Smelter Look-up'!$J:$J,0),MATCH($B169&amp;$C169,'[1]Smelter Look-up'!$J:$J,0)))</f>
        <v>604</v>
      </c>
      <c r="X169" s="210">
        <f t="shared" si="9"/>
        <v>0</v>
      </c>
      <c r="AB169" s="211" t="str">
        <f t="shared" si="10"/>
        <v>TungstenKennametal Huntsville</v>
      </c>
    </row>
    <row r="170" spans="1:28" s="210" customFormat="1" ht="63">
      <c r="A170" s="165" t="s">
        <v>764</v>
      </c>
      <c r="B170" s="166" t="s">
        <v>1090</v>
      </c>
      <c r="C170" s="170" t="s">
        <v>140</v>
      </c>
      <c r="D170" s="213"/>
      <c r="E170" s="166" t="s">
        <v>15934</v>
      </c>
      <c r="F170" s="166" t="s">
        <v>764</v>
      </c>
      <c r="G170" s="166" t="s">
        <v>12764</v>
      </c>
      <c r="H170" s="167"/>
      <c r="I170" s="168" t="s">
        <v>1740</v>
      </c>
      <c r="J170" s="168" t="s">
        <v>1676</v>
      </c>
      <c r="K170" s="207"/>
      <c r="L170" s="207"/>
      <c r="M170" s="207"/>
      <c r="N170" s="207"/>
      <c r="O170" s="207" t="s">
        <v>16101</v>
      </c>
      <c r="P170" s="169"/>
      <c r="Q170" s="208"/>
      <c r="R170" s="166" t="s">
        <v>140</v>
      </c>
      <c r="S170" s="165" t="str">
        <f t="shared" ca="1" si="11"/>
        <v>US</v>
      </c>
      <c r="T170" s="165" t="str">
        <f ca="1">IF(B170="","",IF(ISERROR(MATCH($J170,[1]SorP!$B$1:$B$6226,0)),"",INDIRECT("'SorP'!$A$"&amp;MATCH($S170&amp;$J170,[1]SorP!C:C,0))))</f>
        <v>US-PR</v>
      </c>
      <c r="U170" s="185"/>
      <c r="V170" s="209">
        <f>IF(C170="",NA(),IF(OR(C170="Smelter not listed",C170="Smelter not yet identified"),MATCH($B170&amp;$D170,'[1]Smelter Look-up'!$J:$J,0),MATCH($B170&amp;$C170,'[1]Smelter Look-up'!$J:$J,0)))</f>
        <v>603</v>
      </c>
      <c r="X170" s="210">
        <f t="shared" si="9"/>
        <v>0</v>
      </c>
      <c r="AB170" s="211" t="str">
        <f t="shared" si="10"/>
        <v>TungstenKennametal Fallon</v>
      </c>
    </row>
    <row r="171" spans="1:28" s="210" customFormat="1" ht="151.19999999999999">
      <c r="A171" s="165" t="s">
        <v>761</v>
      </c>
      <c r="B171" s="166" t="s">
        <v>1090</v>
      </c>
      <c r="C171" s="170" t="s">
        <v>15199</v>
      </c>
      <c r="D171" s="213"/>
      <c r="E171" s="166" t="s">
        <v>15934</v>
      </c>
      <c r="F171" s="166" t="s">
        <v>761</v>
      </c>
      <c r="G171" s="166" t="s">
        <v>12764</v>
      </c>
      <c r="H171" s="167"/>
      <c r="I171" s="168" t="s">
        <v>1739</v>
      </c>
      <c r="J171" s="168" t="s">
        <v>1660</v>
      </c>
      <c r="K171" s="207"/>
      <c r="L171" s="207"/>
      <c r="M171" s="207"/>
      <c r="N171" s="207"/>
      <c r="O171" s="207" t="s">
        <v>16102</v>
      </c>
      <c r="P171" s="169"/>
      <c r="Q171" s="208"/>
      <c r="R171" s="166" t="s">
        <v>15199</v>
      </c>
      <c r="S171" s="165" t="str">
        <f t="shared" ca="1" si="11"/>
        <v>US</v>
      </c>
      <c r="T171" s="165" t="str">
        <f ca="1">IF(B171="","",IF(ISERROR(MATCH($J171,[1]SorP!$B$1:$B$6226,0)),"",INDIRECT("'SorP'!$A$"&amp;MATCH($S171&amp;$J171,[1]SorP!C:C,0))))</f>
        <v>US-AR</v>
      </c>
      <c r="U171" s="185"/>
      <c r="V171" s="209">
        <f>IF(C171="",NA(),IF(OR(C171="Smelter not listed",C171="Smelter not yet identified"),MATCH($B171&amp;$D171,'[1]Smelter Look-up'!$J:$J,0),MATCH($B171&amp;$C171,'[1]Smelter Look-up'!$J:$J,0)))</f>
        <v>578</v>
      </c>
      <c r="X171" s="210">
        <f t="shared" si="9"/>
        <v>0</v>
      </c>
      <c r="AB171" s="211" t="str">
        <f t="shared" si="10"/>
        <v>TungstenGlobal Tungsten &amp; Powders LLC</v>
      </c>
    </row>
    <row r="172" spans="1:28" s="210" customFormat="1" ht="151.19999999999999">
      <c r="A172" s="165" t="s">
        <v>1751</v>
      </c>
      <c r="B172" s="166" t="s">
        <v>1090</v>
      </c>
      <c r="C172" s="170" t="s">
        <v>1750</v>
      </c>
      <c r="D172" s="213"/>
      <c r="E172" s="166" t="s">
        <v>15934</v>
      </c>
      <c r="F172" s="166" t="s">
        <v>1751</v>
      </c>
      <c r="G172" s="166" t="s">
        <v>12764</v>
      </c>
      <c r="H172" s="167"/>
      <c r="I172" s="168" t="s">
        <v>1752</v>
      </c>
      <c r="J172" s="168" t="s">
        <v>1560</v>
      </c>
      <c r="K172" s="207"/>
      <c r="L172" s="207"/>
      <c r="M172" s="207"/>
      <c r="N172" s="207"/>
      <c r="O172" s="207" t="s">
        <v>16103</v>
      </c>
      <c r="P172" s="169"/>
      <c r="Q172" s="208"/>
      <c r="R172" s="166" t="s">
        <v>1750</v>
      </c>
      <c r="S172" s="165" t="str">
        <f t="shared" ca="1" si="11"/>
        <v>US</v>
      </c>
      <c r="T172" s="165" t="str">
        <f ca="1">IF(B172="","",IF(ISERROR(MATCH($J172,[1]SorP!$B$1:$B$6226,0)),"",INDIRECT("'SorP'!$A$"&amp;MATCH($S172&amp;$J172,[1]SorP!C:C,0))))</f>
        <v>US-UM</v>
      </c>
      <c r="U172" s="185"/>
      <c r="V172" s="209">
        <f>IF(C172="",NA(),IF(OR(C172="Smelter not listed",C172="Smelter not yet identified"),MATCH($B172&amp;$D172,'[1]Smelter Look-up'!$J:$J,0),MATCH($B172&amp;$C172,'[1]Smelter Look-up'!$J:$J,0)))</f>
        <v>616</v>
      </c>
      <c r="X172" s="210">
        <f t="shared" si="9"/>
        <v>0</v>
      </c>
      <c r="AB172" s="211" t="str">
        <f t="shared" si="10"/>
        <v>TungstenNiagara Refining LLC</v>
      </c>
    </row>
    <row r="173" spans="1:28" s="210" customFormat="1" ht="50.4">
      <c r="A173" s="165" t="s">
        <v>13304</v>
      </c>
      <c r="B173" s="166" t="s">
        <v>1090</v>
      </c>
      <c r="C173" s="170" t="s">
        <v>13303</v>
      </c>
      <c r="D173" s="213"/>
      <c r="E173" s="166" t="s">
        <v>15946</v>
      </c>
      <c r="F173" s="166" t="s">
        <v>13304</v>
      </c>
      <c r="G173" s="166" t="s">
        <v>12764</v>
      </c>
      <c r="H173" s="167"/>
      <c r="I173" s="168" t="s">
        <v>13314</v>
      </c>
      <c r="J173" s="168" t="s">
        <v>11044</v>
      </c>
      <c r="K173" s="207"/>
      <c r="L173" s="207"/>
      <c r="M173" s="207"/>
      <c r="N173" s="207"/>
      <c r="O173" s="207" t="s">
        <v>16104</v>
      </c>
      <c r="P173" s="169"/>
      <c r="Q173" s="208"/>
      <c r="R173" s="166" t="s">
        <v>13303</v>
      </c>
      <c r="S173" s="165" t="str">
        <f t="shared" ca="1" si="11"/>
        <v>TW</v>
      </c>
      <c r="T173" s="165" t="str">
        <f ca="1">IF(B173="","",IF(ISERROR(MATCH($J173,[1]SorP!$B$1:$B$6226,0)),"",INDIRECT("'SorP'!$A$"&amp;MATCH($S173&amp;$J173,[1]SorP!C:C,0))))</f>
        <v>TT-SFO</v>
      </c>
      <c r="U173" s="185"/>
      <c r="V173" s="209">
        <f>IF(C173="",NA(),IF(OR(C173="Smelter not listed",C173="Smelter not yet identified"),MATCH($B173&amp;$D173,'[1]Smelter Look-up'!$J:$J,0),MATCH($B173&amp;$C173,'[1]Smelter Look-up'!$J:$J,0)))</f>
        <v>606</v>
      </c>
      <c r="X173" s="210">
        <f t="shared" si="9"/>
        <v>0</v>
      </c>
      <c r="AB173" s="211" t="str">
        <f t="shared" si="10"/>
        <v>TungstenLianyou Metals Co., Ltd.</v>
      </c>
    </row>
    <row r="174" spans="1:28" s="210" customFormat="1" ht="176.4">
      <c r="A174" s="165" t="s">
        <v>757</v>
      </c>
      <c r="B174" s="166" t="s">
        <v>1090</v>
      </c>
      <c r="C174" s="170" t="s">
        <v>13296</v>
      </c>
      <c r="D174" s="213"/>
      <c r="E174" s="166" t="s">
        <v>15922</v>
      </c>
      <c r="F174" s="166" t="s">
        <v>757</v>
      </c>
      <c r="G174" s="166" t="s">
        <v>12764</v>
      </c>
      <c r="H174" s="167"/>
      <c r="I174" s="168" t="s">
        <v>2042</v>
      </c>
      <c r="J174" s="168" t="s">
        <v>2043</v>
      </c>
      <c r="K174" s="207"/>
      <c r="L174" s="207"/>
      <c r="M174" s="207"/>
      <c r="N174" s="207"/>
      <c r="O174" s="207" t="s">
        <v>16105</v>
      </c>
      <c r="P174" s="169"/>
      <c r="Q174" s="208"/>
      <c r="R174" s="166" t="s">
        <v>13296</v>
      </c>
      <c r="S174" s="165" t="str">
        <f t="shared" ca="1" si="11"/>
        <v>JP</v>
      </c>
      <c r="T174" s="165" t="str">
        <f ca="1">IF(B174="","",IF(ISERROR(MATCH($J174,[1]SorP!$B$1:$B$6226,0)),"",INDIRECT("'SorP'!$A$"&amp;MATCH($S174&amp;$J174,[1]SorP!C:C,0))))</f>
        <v>IT-CE</v>
      </c>
      <c r="U174" s="185"/>
      <c r="V174" s="209">
        <f>IF(C174="",NA(),IF(OR(C174="Smelter not listed",C174="Smelter not yet identified"),MATCH($B174&amp;$D174,'[1]Smelter Look-up'!$J:$J,0),MATCH($B174&amp;$C174,'[1]Smelter Look-up'!$J:$J,0)))</f>
        <v>553</v>
      </c>
      <c r="X174" s="210">
        <f t="shared" si="9"/>
        <v>0</v>
      </c>
      <c r="AB174" s="211" t="str">
        <f t="shared" si="10"/>
        <v>TungstenA.L.M.T. Corp.</v>
      </c>
    </row>
    <row r="175" spans="1:28" s="210" customFormat="1" ht="138.6">
      <c r="A175" s="165" t="s">
        <v>763</v>
      </c>
      <c r="B175" s="166" t="s">
        <v>1090</v>
      </c>
      <c r="C175" s="170" t="s">
        <v>1335</v>
      </c>
      <c r="D175" s="213"/>
      <c r="E175" s="166" t="s">
        <v>15922</v>
      </c>
      <c r="F175" s="166" t="s">
        <v>763</v>
      </c>
      <c r="G175" s="166" t="s">
        <v>12764</v>
      </c>
      <c r="H175" s="167"/>
      <c r="I175" s="168" t="s">
        <v>2045</v>
      </c>
      <c r="J175" s="168" t="s">
        <v>1527</v>
      </c>
      <c r="K175" s="207"/>
      <c r="L175" s="207"/>
      <c r="M175" s="207"/>
      <c r="N175" s="207"/>
      <c r="O175" s="207" t="s">
        <v>16106</v>
      </c>
      <c r="P175" s="169"/>
      <c r="Q175" s="208"/>
      <c r="R175" s="166" t="s">
        <v>1335</v>
      </c>
      <c r="S175" s="165" t="str">
        <f t="shared" ca="1" si="11"/>
        <v>JP</v>
      </c>
      <c r="T175" s="165" t="str">
        <f ca="1">IF(B175="","",IF(ISERROR(MATCH($J175,[1]SorP!$B$1:$B$6226,0)),"",INDIRECT("'SorP'!$A$"&amp;MATCH($S175&amp;$J175,[1]SorP!C:C,0))))</f>
        <v>IT-LT</v>
      </c>
      <c r="U175" s="185"/>
      <c r="V175" s="209">
        <f>IF(C175="",NA(),IF(OR(C175="Smelter not listed",C175="Smelter not yet identified"),MATCH($B175&amp;$D175,'[1]Smelter Look-up'!$J:$J,0),MATCH($B175&amp;$C175,'[1]Smelter Look-up'!$J:$J,0)))</f>
        <v>591</v>
      </c>
      <c r="X175" s="210">
        <f t="shared" si="9"/>
        <v>0</v>
      </c>
      <c r="AB175" s="211" t="str">
        <f t="shared" si="10"/>
        <v>TungstenJapan New Metals Co., Ltd.</v>
      </c>
    </row>
    <row r="176" spans="1:28" s="210" customFormat="1" ht="201.6">
      <c r="A176" s="165" t="s">
        <v>1378</v>
      </c>
      <c r="B176" s="166" t="s">
        <v>1090</v>
      </c>
      <c r="C176" s="170" t="s">
        <v>2425</v>
      </c>
      <c r="D176" s="213"/>
      <c r="E176" s="166" t="s">
        <v>15917</v>
      </c>
      <c r="F176" s="166" t="s">
        <v>1378</v>
      </c>
      <c r="G176" s="166" t="s">
        <v>12764</v>
      </c>
      <c r="H176" s="167"/>
      <c r="I176" s="168" t="s">
        <v>1670</v>
      </c>
      <c r="J176" s="168" t="s">
        <v>4121</v>
      </c>
      <c r="K176" s="207"/>
      <c r="L176" s="207"/>
      <c r="M176" s="207"/>
      <c r="N176" s="207"/>
      <c r="O176" s="207" t="s">
        <v>16107</v>
      </c>
      <c r="P176" s="169"/>
      <c r="Q176" s="208"/>
      <c r="R176" s="166" t="s">
        <v>2425</v>
      </c>
      <c r="S176" s="165" t="str">
        <f t="shared" ca="1" si="11"/>
        <v>DE</v>
      </c>
      <c r="T176" s="165" t="str">
        <f ca="1">IF(B176="","",IF(ISERROR(MATCH($J176,[1]SorP!$B$1:$B$6226,0)),"",INDIRECT("'SorP'!$A$"&amp;MATCH($S176&amp;$J176,[1]SorP!C:C,0))))</f>
        <v>DE-NW</v>
      </c>
      <c r="U176" s="185"/>
      <c r="V176" s="209">
        <f>IF(C176="",NA(),IF(OR(C176="Smelter not listed",C176="Smelter not yet identified"),MATCH($B176&amp;$D176,'[1]Smelter Look-up'!$J:$J,0),MATCH($B176&amp;$C176,'[1]Smelter Look-up'!$J:$J,0)))</f>
        <v>582</v>
      </c>
      <c r="X176" s="210">
        <f t="shared" si="9"/>
        <v>0</v>
      </c>
      <c r="AB176" s="211" t="str">
        <f t="shared" si="10"/>
        <v>TungstenH.C. Starck Tungsten GmbH</v>
      </c>
    </row>
    <row r="177" spans="1:28" s="210" customFormat="1" ht="100.8">
      <c r="A177" s="165" t="s">
        <v>1379</v>
      </c>
      <c r="B177" s="166" t="s">
        <v>1090</v>
      </c>
      <c r="C177" s="170" t="s">
        <v>14521</v>
      </c>
      <c r="D177" s="213"/>
      <c r="E177" s="166" t="s">
        <v>15917</v>
      </c>
      <c r="F177" s="166" t="s">
        <v>1379</v>
      </c>
      <c r="G177" s="166" t="s">
        <v>12764</v>
      </c>
      <c r="H177" s="167"/>
      <c r="I177" s="168" t="s">
        <v>1671</v>
      </c>
      <c r="J177" s="168" t="s">
        <v>1499</v>
      </c>
      <c r="K177" s="207"/>
      <c r="L177" s="207"/>
      <c r="M177" s="207"/>
      <c r="N177" s="207"/>
      <c r="O177" s="207" t="s">
        <v>16108</v>
      </c>
      <c r="P177" s="169"/>
      <c r="Q177" s="208"/>
      <c r="R177" s="166" t="s">
        <v>14521</v>
      </c>
      <c r="S177" s="165" t="str">
        <f t="shared" ca="1" si="11"/>
        <v>DE</v>
      </c>
      <c r="T177" s="165" t="str">
        <f ca="1">IF(B177="","",IF(ISERROR(MATCH($J177,[1]SorP!$B$1:$B$6226,0)),"",INDIRECT("'SorP'!$A$"&amp;MATCH($S177&amp;$J177,[1]SorP!C:C,0))))</f>
        <v>DE-BY</v>
      </c>
      <c r="U177" s="185"/>
      <c r="V177" s="209">
        <f>IF(C177="",NA(),IF(OR(C177="Smelter not listed",C177="Smelter not yet identified"),MATCH($B177&amp;$D177,'[1]Smelter Look-up'!$J:$J,0),MATCH($B177&amp;$C177,'[1]Smelter Look-up'!$J:$J,0)))</f>
        <v>626</v>
      </c>
      <c r="X177" s="210">
        <f t="shared" si="9"/>
        <v>0</v>
      </c>
      <c r="AB177" s="211" t="str">
        <f t="shared" si="10"/>
        <v>TungstenTANIOBIS Smelting GmbH &amp; Co. KG</v>
      </c>
    </row>
    <row r="178" spans="1:28" s="210" customFormat="1" ht="138.6">
      <c r="A178" s="165" t="s">
        <v>759</v>
      </c>
      <c r="B178" s="166" t="s">
        <v>1090</v>
      </c>
      <c r="C178" s="170" t="s">
        <v>1333</v>
      </c>
      <c r="D178" s="213"/>
      <c r="E178" s="166" t="s">
        <v>15898</v>
      </c>
      <c r="F178" s="166" t="s">
        <v>759</v>
      </c>
      <c r="G178" s="166" t="s">
        <v>12764</v>
      </c>
      <c r="H178" s="167"/>
      <c r="I178" s="168" t="s">
        <v>1737</v>
      </c>
      <c r="J178" s="168" t="s">
        <v>13122</v>
      </c>
      <c r="K178" s="207"/>
      <c r="L178" s="207"/>
      <c r="M178" s="207"/>
      <c r="N178" s="207"/>
      <c r="O178" s="207" t="s">
        <v>16109</v>
      </c>
      <c r="P178" s="169"/>
      <c r="Q178" s="208"/>
      <c r="R178" s="166" t="s">
        <v>1333</v>
      </c>
      <c r="S178" s="165" t="str">
        <f t="shared" ca="1" si="11"/>
        <v>CN</v>
      </c>
      <c r="T178" s="165" t="str">
        <f ca="1">IF(B178="","",IF(ISERROR(MATCH($J178,[1]SorP!$B$1:$B$6226,0)),"",INDIRECT("'SorP'!$A$"&amp;MATCH($S178&amp;$J178,[1]SorP!C:C,0))))</f>
        <v>CN-GS</v>
      </c>
      <c r="U178" s="185"/>
      <c r="V178" s="209">
        <f>IF(C178="",NA(),IF(OR(C178="Smelter not listed",C178="Smelter not yet identified"),MATCH($B178&amp;$D178,'[1]Smelter Look-up'!$J:$J,0),MATCH($B178&amp;$C178,'[1]Smelter Look-up'!$J:$J,0)))</f>
        <v>580</v>
      </c>
      <c r="X178" s="210">
        <f t="shared" si="9"/>
        <v>0</v>
      </c>
      <c r="AB178" s="211" t="str">
        <f t="shared" si="10"/>
        <v>TungstenGuangdong Xianglu Tungsten Co., Ltd.</v>
      </c>
    </row>
    <row r="179" spans="1:28" s="210" customFormat="1" ht="100.8">
      <c r="A179" s="165" t="s">
        <v>134</v>
      </c>
      <c r="B179" s="166" t="s">
        <v>1090</v>
      </c>
      <c r="C179" s="170" t="s">
        <v>143</v>
      </c>
      <c r="D179" s="213"/>
      <c r="E179" s="166" t="s">
        <v>15898</v>
      </c>
      <c r="F179" s="166" t="s">
        <v>134</v>
      </c>
      <c r="G179" s="166" t="s">
        <v>12764</v>
      </c>
      <c r="H179" s="167"/>
      <c r="I179" s="168" t="s">
        <v>1692</v>
      </c>
      <c r="J179" s="168" t="s">
        <v>13117</v>
      </c>
      <c r="K179" s="207"/>
      <c r="L179" s="207"/>
      <c r="M179" s="207"/>
      <c r="N179" s="207"/>
      <c r="O179" s="207" t="s">
        <v>16110</v>
      </c>
      <c r="P179" s="169"/>
      <c r="Q179" s="208"/>
      <c r="R179" s="166" t="s">
        <v>143</v>
      </c>
      <c r="S179" s="165" t="str">
        <f t="shared" ca="1" si="11"/>
        <v>CN</v>
      </c>
      <c r="T179" s="165" t="str">
        <f ca="1">IF(B179="","",IF(ISERROR(MATCH($J179,[1]SorP!$B$1:$B$6226,0)),"",INDIRECT("'SorP'!$A$"&amp;MATCH($S179&amp;$J179,[1]SorP!C:C,0))))</f>
        <v>CN-LN</v>
      </c>
      <c r="U179" s="185"/>
      <c r="V179" s="209">
        <f>IF(C179="",NA(),IF(OR(C179="Smelter not listed",C179="Smelter not yet identified"),MATCH($B179&amp;$D179,'[1]Smelter Look-up'!$J:$J,0),MATCH($B179&amp;$C179,'[1]Smelter Look-up'!$J:$J,0)))</f>
        <v>596</v>
      </c>
      <c r="X179" s="210">
        <f t="shared" si="9"/>
        <v>0</v>
      </c>
      <c r="AB179" s="211" t="str">
        <f t="shared" si="10"/>
        <v>TungstenJiangxi Xinsheng Tungsten Industry Co., Ltd.</v>
      </c>
    </row>
    <row r="180" spans="1:28" s="210" customFormat="1" ht="176.4">
      <c r="A180" s="165" t="s">
        <v>1358</v>
      </c>
      <c r="B180" s="166" t="s">
        <v>1090</v>
      </c>
      <c r="C180" s="170" t="s">
        <v>14911</v>
      </c>
      <c r="D180" s="213"/>
      <c r="E180" s="166" t="s">
        <v>15898</v>
      </c>
      <c r="F180" s="166" t="s">
        <v>1358</v>
      </c>
      <c r="G180" s="166" t="s">
        <v>12764</v>
      </c>
      <c r="H180" s="167"/>
      <c r="I180" s="168" t="s">
        <v>1693</v>
      </c>
      <c r="J180" s="168" t="s">
        <v>13121</v>
      </c>
      <c r="K180" s="207"/>
      <c r="L180" s="207"/>
      <c r="M180" s="207"/>
      <c r="N180" s="207"/>
      <c r="O180" s="207" t="s">
        <v>16111</v>
      </c>
      <c r="P180" s="169"/>
      <c r="Q180" s="208"/>
      <c r="R180" s="166" t="s">
        <v>14911</v>
      </c>
      <c r="S180" s="165" t="str">
        <f t="shared" ca="1" si="11"/>
        <v>CN</v>
      </c>
      <c r="T180" s="165" t="str">
        <f ca="1">IF(B180="","",IF(ISERROR(MATCH($J180,[1]SorP!$B$1:$B$6226,0)),"",INDIRECT("'SorP'!$A$"&amp;MATCH($S180&amp;$J180,[1]SorP!C:C,0))))</f>
        <v>CN-JL</v>
      </c>
      <c r="U180" s="185"/>
      <c r="V180" s="209">
        <f>IF(C180="",NA(),IF(OR(C180="Smelter not listed",C180="Smelter not yet identified"),MATCH($B180&amp;$D180,'[1]Smelter Look-up'!$J:$J,0),MATCH($B180&amp;$C180,'[1]Smelter Look-up'!$J:$J,0)))</f>
        <v>589</v>
      </c>
      <c r="X180" s="210">
        <f t="shared" si="9"/>
        <v>0</v>
      </c>
      <c r="AB180" s="211" t="str">
        <f t="shared" si="10"/>
        <v>TungstenHunan Shizhuyuan Nonferrous Metals Co., Ltd. Chenzhou Tungsten Products Branch</v>
      </c>
    </row>
    <row r="181" spans="1:28" s="210" customFormat="1" ht="88.2">
      <c r="A181" s="165" t="s">
        <v>13299</v>
      </c>
      <c r="B181" s="166" t="s">
        <v>1090</v>
      </c>
      <c r="C181" s="170" t="s">
        <v>14539</v>
      </c>
      <c r="D181" s="213"/>
      <c r="E181" s="166" t="s">
        <v>15898</v>
      </c>
      <c r="F181" s="166" t="s">
        <v>13299</v>
      </c>
      <c r="G181" s="166" t="s">
        <v>12764</v>
      </c>
      <c r="H181" s="167"/>
      <c r="I181" s="168" t="s">
        <v>1558</v>
      </c>
      <c r="J181" s="168" t="s">
        <v>13119</v>
      </c>
      <c r="K181" s="207"/>
      <c r="L181" s="207"/>
      <c r="M181" s="207"/>
      <c r="N181" s="207"/>
      <c r="O181" s="207" t="s">
        <v>16112</v>
      </c>
      <c r="P181" s="169"/>
      <c r="Q181" s="208"/>
      <c r="R181" s="166" t="s">
        <v>14539</v>
      </c>
      <c r="S181" s="165" t="str">
        <f t="shared" ca="1" si="11"/>
        <v>CN</v>
      </c>
      <c r="T181" s="165" t="str">
        <f ca="1">IF(B181="","",IF(ISERROR(MATCH($J181,[1]SorP!$B$1:$B$6226,0)),"",INDIRECT("'SorP'!$A$"&amp;MATCH($S181&amp;$J181,[1]SorP!C:C,0))))</f>
        <v>CN-HB</v>
      </c>
      <c r="U181" s="185"/>
      <c r="V181" s="209">
        <f>IF(C181="",NA(),IF(OR(C181="Smelter not listed",C181="Smelter not yet identified"),MATCH($B181&amp;$D181,'[1]Smelter Look-up'!$J:$J,0),MATCH($B181&amp;$C181,'[1]Smelter Look-up'!$J:$J,0)))</f>
        <v>567</v>
      </c>
      <c r="X181" s="210">
        <f t="shared" si="9"/>
        <v>0</v>
      </c>
      <c r="AB181" s="211" t="str">
        <f t="shared" si="10"/>
        <v>TungstenChina Molybdenum Tungsten Co., Ltd.</v>
      </c>
    </row>
    <row r="182" spans="1:28" s="210" customFormat="1" ht="151.19999999999999">
      <c r="A182" s="165" t="s">
        <v>760</v>
      </c>
      <c r="B182" s="166" t="s">
        <v>1090</v>
      </c>
      <c r="C182" s="170" t="s">
        <v>1332</v>
      </c>
      <c r="D182" s="213"/>
      <c r="E182" s="166" t="s">
        <v>15898</v>
      </c>
      <c r="F182" s="166" t="s">
        <v>760</v>
      </c>
      <c r="G182" s="166" t="s">
        <v>12764</v>
      </c>
      <c r="H182" s="167"/>
      <c r="I182" s="168" t="s">
        <v>1692</v>
      </c>
      <c r="J182" s="168" t="s">
        <v>13117</v>
      </c>
      <c r="K182" s="207"/>
      <c r="L182" s="207"/>
      <c r="M182" s="207"/>
      <c r="N182" s="207"/>
      <c r="O182" s="207" t="s">
        <v>16113</v>
      </c>
      <c r="P182" s="169"/>
      <c r="Q182" s="208"/>
      <c r="R182" s="166" t="s">
        <v>1332</v>
      </c>
      <c r="S182" s="165" t="str">
        <f t="shared" ca="1" si="11"/>
        <v>CN</v>
      </c>
      <c r="T182" s="165" t="str">
        <f ca="1">IF(B182="","",IF(ISERROR(MATCH($J182,[1]SorP!$B$1:$B$6226,0)),"",INDIRECT("'SorP'!$A$"&amp;MATCH($S182&amp;$J182,[1]SorP!C:C,0))))</f>
        <v>CN-LN</v>
      </c>
      <c r="U182" s="185"/>
      <c r="V182" s="209">
        <f>IF(C182="",NA(),IF(OR(C182="Smelter not listed",C182="Smelter not yet identified"),MATCH($B182&amp;$D182,'[1]Smelter Look-up'!$J:$J,0),MATCH($B182&amp;$C182,'[1]Smelter Look-up'!$J:$J,0)))</f>
        <v>569</v>
      </c>
      <c r="X182" s="210">
        <f t="shared" si="9"/>
        <v>0</v>
      </c>
      <c r="AB182" s="211" t="str">
        <f t="shared" si="10"/>
        <v>TungstenChongyi Zhangyuan Tungsten Co., Ltd.</v>
      </c>
    </row>
    <row r="183" spans="1:28" s="210" customFormat="1" ht="88.2">
      <c r="A183" s="165" t="s">
        <v>133</v>
      </c>
      <c r="B183" s="166" t="s">
        <v>1090</v>
      </c>
      <c r="C183" s="170" t="s">
        <v>142</v>
      </c>
      <c r="D183" s="213"/>
      <c r="E183" s="166" t="s">
        <v>15898</v>
      </c>
      <c r="F183" s="166" t="s">
        <v>133</v>
      </c>
      <c r="G183" s="166" t="s">
        <v>12764</v>
      </c>
      <c r="H183" s="167"/>
      <c r="I183" s="168" t="s">
        <v>1692</v>
      </c>
      <c r="J183" s="168" t="s">
        <v>13117</v>
      </c>
      <c r="K183" s="207"/>
      <c r="L183" s="207"/>
      <c r="M183" s="207"/>
      <c r="N183" s="207"/>
      <c r="O183" s="207" t="s">
        <v>16114</v>
      </c>
      <c r="P183" s="169"/>
      <c r="Q183" s="208"/>
      <c r="R183" s="166" t="s">
        <v>142</v>
      </c>
      <c r="S183" s="165" t="str">
        <f t="shared" ca="1" si="11"/>
        <v>CN</v>
      </c>
      <c r="T183" s="165" t="str">
        <f ca="1">IF(B183="","",IF(ISERROR(MATCH($J183,[1]SorP!$B$1:$B$6226,0)),"",INDIRECT("'SorP'!$A$"&amp;MATCH($S183&amp;$J183,[1]SorP!C:C,0))))</f>
        <v>CN-LN</v>
      </c>
      <c r="U183" s="185"/>
      <c r="V183" s="209">
        <f>IF(C183="",NA(),IF(OR(C183="Smelter not listed",C183="Smelter not yet identified"),MATCH($B183&amp;$D183,'[1]Smelter Look-up'!$J:$J,0),MATCH($B183&amp;$C183,'[1]Smelter Look-up'!$J:$J,0)))</f>
        <v>597</v>
      </c>
      <c r="X183" s="210">
        <f t="shared" si="9"/>
        <v>0</v>
      </c>
      <c r="AB183" s="211" t="str">
        <f t="shared" si="10"/>
        <v>TungstenJiangxi Yaosheng Tungsten Co., Ltd.</v>
      </c>
    </row>
    <row r="184" spans="1:28" s="210" customFormat="1" ht="126">
      <c r="A184" s="165" t="s">
        <v>135</v>
      </c>
      <c r="B184" s="166" t="s">
        <v>1090</v>
      </c>
      <c r="C184" s="170" t="s">
        <v>144</v>
      </c>
      <c r="D184" s="213"/>
      <c r="E184" s="166" t="s">
        <v>15898</v>
      </c>
      <c r="F184" s="166" t="s">
        <v>135</v>
      </c>
      <c r="G184" s="166" t="s">
        <v>12764</v>
      </c>
      <c r="H184" s="167"/>
      <c r="I184" s="168" t="s">
        <v>15211</v>
      </c>
      <c r="J184" s="168" t="s">
        <v>13126</v>
      </c>
      <c r="K184" s="207"/>
      <c r="L184" s="207"/>
      <c r="M184" s="207"/>
      <c r="N184" s="207"/>
      <c r="O184" s="207" t="s">
        <v>16115</v>
      </c>
      <c r="P184" s="169"/>
      <c r="Q184" s="208"/>
      <c r="R184" s="166" t="s">
        <v>144</v>
      </c>
      <c r="S184" s="165" t="str">
        <f t="shared" ca="1" si="11"/>
        <v>CN</v>
      </c>
      <c r="T184" s="165" t="str">
        <f ca="1">IF(B184="","",IF(ISERROR(MATCH($J184,[1]SorP!$B$1:$B$6226,0)),"",INDIRECT("'SorP'!$A$"&amp;MATCH($S184&amp;$J184,[1]SorP!C:C,0))))</f>
        <v>CN-ZJ</v>
      </c>
      <c r="U184" s="185"/>
      <c r="V184" s="209">
        <f>IF(C184="",NA(),IF(OR(C184="Smelter not listed",C184="Smelter not yet identified"),MATCH($B184&amp;$D184,'[1]Smelter Look-up'!$J:$J,0),MATCH($B184&amp;$C184,'[1]Smelter Look-up'!$J:$J,0)))</f>
        <v>610</v>
      </c>
      <c r="X184" s="210">
        <f t="shared" si="9"/>
        <v>0</v>
      </c>
      <c r="AB184" s="211" t="str">
        <f t="shared" si="10"/>
        <v>TungstenMalipo Haiyu Tungsten Co., Ltd.</v>
      </c>
    </row>
    <row r="185" spans="1:28" s="210" customFormat="1" ht="75.599999999999994">
      <c r="A185" s="165" t="s">
        <v>136</v>
      </c>
      <c r="B185" s="166" t="s">
        <v>1090</v>
      </c>
      <c r="C185" s="170" t="s">
        <v>145</v>
      </c>
      <c r="D185" s="213"/>
      <c r="E185" s="166" t="s">
        <v>15898</v>
      </c>
      <c r="F185" s="166" t="s">
        <v>136</v>
      </c>
      <c r="G185" s="166" t="s">
        <v>12764</v>
      </c>
      <c r="H185" s="167"/>
      <c r="I185" s="168" t="s">
        <v>1744</v>
      </c>
      <c r="J185" s="168" t="s">
        <v>13116</v>
      </c>
      <c r="K185" s="207"/>
      <c r="L185" s="207"/>
      <c r="M185" s="207"/>
      <c r="N185" s="207"/>
      <c r="O185" s="207" t="s">
        <v>16116</v>
      </c>
      <c r="P185" s="169"/>
      <c r="Q185" s="208"/>
      <c r="R185" s="166" t="s">
        <v>145</v>
      </c>
      <c r="S185" s="165" t="str">
        <f t="shared" ca="1" si="11"/>
        <v>CN</v>
      </c>
      <c r="T185" s="165" t="str">
        <f ca="1">IF(B185="","",IF(ISERROR(MATCH($J185,[1]SorP!$B$1:$B$6226,0)),"",INDIRECT("'SorP'!$A$"&amp;MATCH($S185&amp;$J185,[1]SorP!C:C,0))))</f>
        <v>CN-GD</v>
      </c>
      <c r="U185" s="185"/>
      <c r="V185" s="209">
        <f>IF(C185="",NA(),IF(OR(C185="Smelter not listed",C185="Smelter not yet identified"),MATCH($B185&amp;$D185,'[1]Smelter Look-up'!$J:$J,0),MATCH($B185&amp;$C185,'[1]Smelter Look-up'!$J:$J,0)))</f>
        <v>635</v>
      </c>
      <c r="X185" s="210">
        <f t="shared" si="9"/>
        <v>0</v>
      </c>
      <c r="AB185" s="211" t="str">
        <f t="shared" si="10"/>
        <v>TungstenXiamen Tungsten (H.C.) Co., Ltd.</v>
      </c>
    </row>
    <row r="186" spans="1:28" s="210" customFormat="1" ht="151.19999999999999">
      <c r="A186" s="165" t="s">
        <v>132</v>
      </c>
      <c r="B186" s="166" t="s">
        <v>1090</v>
      </c>
      <c r="C186" s="170" t="s">
        <v>141</v>
      </c>
      <c r="D186" s="213"/>
      <c r="E186" s="166" t="s">
        <v>15898</v>
      </c>
      <c r="F186" s="166" t="s">
        <v>132</v>
      </c>
      <c r="G186" s="166" t="s">
        <v>12764</v>
      </c>
      <c r="H186" s="167"/>
      <c r="I186" s="168" t="s">
        <v>1692</v>
      </c>
      <c r="J186" s="168" t="s">
        <v>13117</v>
      </c>
      <c r="K186" s="207"/>
      <c r="L186" s="207"/>
      <c r="M186" s="207"/>
      <c r="N186" s="207"/>
      <c r="O186" s="207" t="s">
        <v>16117</v>
      </c>
      <c r="P186" s="169"/>
      <c r="Q186" s="208"/>
      <c r="R186" s="166" t="s">
        <v>141</v>
      </c>
      <c r="S186" s="165" t="str">
        <f t="shared" ca="1" si="11"/>
        <v>CN</v>
      </c>
      <c r="T186" s="165" t="str">
        <f ca="1">IF(B186="","",IF(ISERROR(MATCH($J186,[1]SorP!$B$1:$B$6226,0)),"",INDIRECT("'SorP'!$A$"&amp;MATCH($S186&amp;$J186,[1]SorP!C:C,0))))</f>
        <v>CN-LN</v>
      </c>
      <c r="U186" s="185"/>
      <c r="V186" s="209">
        <f>IF(C186="",NA(),IF(OR(C186="Smelter not listed",C186="Smelter not yet identified"),MATCH($B186&amp;$D186,'[1]Smelter Look-up'!$J:$J,0),MATCH($B186&amp;$C186,'[1]Smelter Look-up'!$J:$J,0)))</f>
        <v>575</v>
      </c>
      <c r="X186" s="210">
        <f t="shared" si="9"/>
        <v>0</v>
      </c>
      <c r="AB186" s="211" t="str">
        <f t="shared" si="10"/>
        <v>TungstenGanzhou Jiangwu Ferrotungsten Co., Ltd.</v>
      </c>
    </row>
    <row r="187" spans="1:28" s="210" customFormat="1" ht="176.4">
      <c r="A187" s="165" t="s">
        <v>130</v>
      </c>
      <c r="B187" s="166" t="s">
        <v>1090</v>
      </c>
      <c r="C187" s="170" t="s">
        <v>146</v>
      </c>
      <c r="D187" s="213"/>
      <c r="E187" s="166" t="s">
        <v>15898</v>
      </c>
      <c r="F187" s="166" t="s">
        <v>130</v>
      </c>
      <c r="G187" s="166" t="s">
        <v>12764</v>
      </c>
      <c r="H187" s="167"/>
      <c r="I187" s="168" t="s">
        <v>1747</v>
      </c>
      <c r="J187" s="168" t="s">
        <v>13117</v>
      </c>
      <c r="K187" s="207"/>
      <c r="L187" s="207"/>
      <c r="M187" s="207"/>
      <c r="N187" s="207"/>
      <c r="O187" s="207" t="s">
        <v>16118</v>
      </c>
      <c r="P187" s="169"/>
      <c r="Q187" s="208"/>
      <c r="R187" s="166" t="s">
        <v>146</v>
      </c>
      <c r="S187" s="165" t="str">
        <f t="shared" ca="1" si="11"/>
        <v>CN</v>
      </c>
      <c r="T187" s="165" t="str">
        <f ca="1">IF(B187="","",IF(ISERROR(MATCH($J187,[1]SorP!$B$1:$B$6226,0)),"",INDIRECT("'SorP'!$A$"&amp;MATCH($S187&amp;$J187,[1]SorP!C:C,0))))</f>
        <v>CN-LN</v>
      </c>
      <c r="U187" s="185"/>
      <c r="V187" s="209">
        <f>IF(C187="",NA(),IF(OR(C187="Smelter not listed",C187="Smelter not yet identified"),MATCH($B187&amp;$D187,'[1]Smelter Look-up'!$J:$J,0),MATCH($B187&amp;$C187,'[1]Smelter Look-up'!$J:$J,0)))</f>
        <v>593</v>
      </c>
      <c r="X187" s="210">
        <f t="shared" si="9"/>
        <v>0</v>
      </c>
      <c r="AB187" s="211" t="str">
        <f t="shared" si="10"/>
        <v>TungstenJiangxi Gan Bei Tungsten Co., Ltd.</v>
      </c>
    </row>
    <row r="188" spans="1:28" s="210" customFormat="1" ht="138.6">
      <c r="A188" s="165" t="s">
        <v>378</v>
      </c>
      <c r="B188" s="166" t="s">
        <v>1090</v>
      </c>
      <c r="C188" s="170" t="s">
        <v>377</v>
      </c>
      <c r="D188" s="213"/>
      <c r="E188" s="166" t="s">
        <v>15898</v>
      </c>
      <c r="F188" s="166" t="s">
        <v>378</v>
      </c>
      <c r="G188" s="166" t="s">
        <v>12764</v>
      </c>
      <c r="H188" s="167"/>
      <c r="I188" s="168" t="s">
        <v>1692</v>
      </c>
      <c r="J188" s="168" t="s">
        <v>13117</v>
      </c>
      <c r="K188" s="207"/>
      <c r="L188" s="207"/>
      <c r="M188" s="207"/>
      <c r="N188" s="207"/>
      <c r="O188" s="207" t="s">
        <v>16119</v>
      </c>
      <c r="P188" s="169"/>
      <c r="Q188" s="208"/>
      <c r="R188" s="166" t="s">
        <v>377</v>
      </c>
      <c r="S188" s="165" t="str">
        <f t="shared" ca="1" si="11"/>
        <v>CN</v>
      </c>
      <c r="T188" s="165" t="str">
        <f ca="1">IF(B188="","",IF(ISERROR(MATCH($J188,[1]SorP!$B$1:$B$6226,0)),"",INDIRECT("'SorP'!$A$"&amp;MATCH($S188&amp;$J188,[1]SorP!C:C,0))))</f>
        <v>CN-LN</v>
      </c>
      <c r="U188" s="185"/>
      <c r="V188" s="209">
        <f>IF(C188="",NA(),IF(OR(C188="Smelter not listed",C188="Smelter not yet identified"),MATCH($B188&amp;$D188,'[1]Smelter Look-up'!$J:$J,0),MATCH($B188&amp;$C188,'[1]Smelter Look-up'!$J:$J,0)))</f>
        <v>576</v>
      </c>
      <c r="X188" s="210">
        <f t="shared" si="9"/>
        <v>0</v>
      </c>
      <c r="AB188" s="211" t="str">
        <f t="shared" si="10"/>
        <v>TungstenGanzhou Seadragon W &amp; Mo Co., Ltd.</v>
      </c>
    </row>
    <row r="189" spans="1:28" s="210" customFormat="1" ht="75.599999999999994">
      <c r="A189" s="165" t="s">
        <v>13353</v>
      </c>
      <c r="B189" s="166" t="s">
        <v>1090</v>
      </c>
      <c r="C189" s="170" t="s">
        <v>14913</v>
      </c>
      <c r="D189" s="213"/>
      <c r="E189" s="166" t="s">
        <v>15898</v>
      </c>
      <c r="F189" s="166" t="s">
        <v>13353</v>
      </c>
      <c r="G189" s="166" t="s">
        <v>12764</v>
      </c>
      <c r="H189" s="167"/>
      <c r="I189" s="168" t="s">
        <v>14551</v>
      </c>
      <c r="J189" s="168" t="s">
        <v>13122</v>
      </c>
      <c r="K189" s="207"/>
      <c r="L189" s="207"/>
      <c r="M189" s="207"/>
      <c r="N189" s="207"/>
      <c r="O189" s="207" t="s">
        <v>16120</v>
      </c>
      <c r="P189" s="169"/>
      <c r="Q189" s="208"/>
      <c r="R189" s="166" t="s">
        <v>14913</v>
      </c>
      <c r="S189" s="165" t="str">
        <f t="shared" ca="1" si="11"/>
        <v>CN</v>
      </c>
      <c r="T189" s="165" t="str">
        <f ca="1">IF(B189="","",IF(ISERROR(MATCH($J189,[1]SorP!$B$1:$B$6226,0)),"",INDIRECT("'SorP'!$A$"&amp;MATCH($S189&amp;$J189,[1]SorP!C:C,0))))</f>
        <v>CN-GS</v>
      </c>
      <c r="U189" s="185"/>
      <c r="V189" s="209">
        <f>IF(C189="",NA(),IF(OR(C189="Smelter not listed",C189="Smelter not yet identified"),MATCH($B189&amp;$D189,'[1]Smelter Look-up'!$J:$J,0),MATCH($B189&amp;$C189,'[1]Smelter Look-up'!$J:$J,0)))</f>
        <v>585</v>
      </c>
      <c r="X189" s="210">
        <f t="shared" si="9"/>
        <v>0</v>
      </c>
      <c r="AB189" s="211" t="str">
        <f t="shared" si="10"/>
        <v>TungstenHubei Green Tungsten Co., Ltd.</v>
      </c>
    </row>
    <row r="190" spans="1:28" s="210" customFormat="1" ht="151.19999999999999">
      <c r="A190" s="165" t="s">
        <v>766</v>
      </c>
      <c r="B190" s="166" t="s">
        <v>1090</v>
      </c>
      <c r="C190" s="170" t="s">
        <v>1336</v>
      </c>
      <c r="D190" s="213"/>
      <c r="E190" s="166" t="s">
        <v>15898</v>
      </c>
      <c r="F190" s="166" t="s">
        <v>766</v>
      </c>
      <c r="G190" s="166" t="s">
        <v>12764</v>
      </c>
      <c r="H190" s="167"/>
      <c r="I190" s="168" t="s">
        <v>1744</v>
      </c>
      <c r="J190" s="168" t="s">
        <v>13116</v>
      </c>
      <c r="K190" s="207"/>
      <c r="L190" s="207"/>
      <c r="M190" s="207"/>
      <c r="N190" s="207"/>
      <c r="O190" s="207" t="s">
        <v>16121</v>
      </c>
      <c r="P190" s="169"/>
      <c r="Q190" s="208"/>
      <c r="R190" s="166" t="s">
        <v>1336</v>
      </c>
      <c r="S190" s="165" t="str">
        <f t="shared" ca="1" si="11"/>
        <v>CN</v>
      </c>
      <c r="T190" s="165" t="str">
        <f ca="1">IF(B190="","",IF(ISERROR(MATCH($J190,[1]SorP!$B$1:$B$6226,0)),"",INDIRECT("'SorP'!$A$"&amp;MATCH($S190&amp;$J190,[1]SorP!C:C,0))))</f>
        <v>CN-GD</v>
      </c>
      <c r="U190" s="185"/>
      <c r="V190" s="209">
        <f>IF(C190="",NA(),IF(OR(C190="Smelter not listed",C190="Smelter not yet identified"),MATCH($B190&amp;$D190,'[1]Smelter Look-up'!$J:$J,0),MATCH($B190&amp;$C190,'[1]Smelter Look-up'!$J:$J,0)))</f>
        <v>636</v>
      </c>
      <c r="X190" s="210">
        <f t="shared" si="9"/>
        <v>0</v>
      </c>
      <c r="AB190" s="211" t="str">
        <f t="shared" si="10"/>
        <v>TungstenXiamen Tungsten Co., Ltd.</v>
      </c>
    </row>
    <row r="191" spans="1:28" s="210" customFormat="1" ht="100.8">
      <c r="A191" s="165" t="s">
        <v>1381</v>
      </c>
      <c r="B191" s="166" t="s">
        <v>1090</v>
      </c>
      <c r="C191" s="170" t="s">
        <v>1380</v>
      </c>
      <c r="D191" s="213"/>
      <c r="E191" s="166" t="s">
        <v>15898</v>
      </c>
      <c r="F191" s="166" t="s">
        <v>1381</v>
      </c>
      <c r="G191" s="166" t="s">
        <v>12764</v>
      </c>
      <c r="H191" s="167"/>
      <c r="I191" s="168" t="s">
        <v>1692</v>
      </c>
      <c r="J191" s="168" t="s">
        <v>13117</v>
      </c>
      <c r="K191" s="207"/>
      <c r="L191" s="207"/>
      <c r="M191" s="207"/>
      <c r="N191" s="207"/>
      <c r="O191" s="207" t="s">
        <v>16122</v>
      </c>
      <c r="P191" s="169"/>
      <c r="Q191" s="208"/>
      <c r="R191" s="166" t="s">
        <v>1380</v>
      </c>
      <c r="S191" s="165" t="str">
        <f t="shared" ca="1" si="11"/>
        <v>CN</v>
      </c>
      <c r="T191" s="165" t="str">
        <f ca="1">IF(B191="","",IF(ISERROR(MATCH($J191,[1]SorP!$B$1:$B$6226,0)),"",INDIRECT("'SorP'!$A$"&amp;MATCH($S191&amp;$J191,[1]SorP!C:C,0))))</f>
        <v>CN-LN</v>
      </c>
      <c r="U191" s="185"/>
      <c r="V191" s="209">
        <f>IF(C191="",NA(),IF(OR(C191="Smelter not listed",C191="Smelter not yet identified"),MATCH($B191&amp;$D191,'[1]Smelter Look-up'!$J:$J,0),MATCH($B191&amp;$C191,'[1]Smelter Look-up'!$J:$J,0)))</f>
        <v>592</v>
      </c>
      <c r="X191" s="210">
        <f t="shared" si="9"/>
        <v>0</v>
      </c>
      <c r="AB191" s="211" t="str">
        <f t="shared" si="10"/>
        <v>TungstenJiangwu H.C. Starck Tungsten Products Co., Ltd.</v>
      </c>
    </row>
    <row r="192" spans="1:28" s="210" customFormat="1" ht="88.2">
      <c r="A192" s="165" t="s">
        <v>765</v>
      </c>
      <c r="B192" s="166" t="s">
        <v>1090</v>
      </c>
      <c r="C192" s="170" t="s">
        <v>2428</v>
      </c>
      <c r="D192" s="213"/>
      <c r="E192" s="166" t="s">
        <v>16123</v>
      </c>
      <c r="F192" s="166" t="s">
        <v>765</v>
      </c>
      <c r="G192" s="166" t="s">
        <v>12764</v>
      </c>
      <c r="H192" s="167"/>
      <c r="I192" s="168" t="s">
        <v>1741</v>
      </c>
      <c r="J192" s="168" t="s">
        <v>2693</v>
      </c>
      <c r="K192" s="207"/>
      <c r="L192" s="207"/>
      <c r="M192" s="207"/>
      <c r="N192" s="207"/>
      <c r="O192" s="207" t="s">
        <v>16124</v>
      </c>
      <c r="P192" s="169"/>
      <c r="Q192" s="208"/>
      <c r="R192" s="166" t="s">
        <v>2428</v>
      </c>
      <c r="S192" s="165" t="str">
        <f t="shared" ca="1" si="11"/>
        <v>AT</v>
      </c>
      <c r="T192" s="165" t="str">
        <f ca="1">IF(B192="","",IF(ISERROR(MATCH($J192,[1]SorP!$B$1:$B$6226,0)),"",INDIRECT("'SorP'!$A$"&amp;MATCH($S192&amp;$J192,[1]SorP!C:C,0))))</f>
        <v>AT-6</v>
      </c>
      <c r="U192" s="185"/>
      <c r="V192" s="209">
        <f>IF(C192="",NA(),IF(OR(C192="Smelter not listed",C192="Smelter not yet identified"),MATCH($B192&amp;$D192,'[1]Smelter Look-up'!$J:$J,0),MATCH($B192&amp;$C192,'[1]Smelter Look-up'!$J:$J,0)))</f>
        <v>632</v>
      </c>
      <c r="X192" s="210">
        <f t="shared" si="9"/>
        <v>0</v>
      </c>
      <c r="AB192" s="211" t="str">
        <f t="shared" si="10"/>
        <v>TungstenWolfram Bergbau und Hutten AG</v>
      </c>
    </row>
    <row r="193" spans="1:28" s="210" customFormat="1" ht="37.799999999999997">
      <c r="A193" s="165" t="s">
        <v>14897</v>
      </c>
      <c r="B193" s="166" t="s">
        <v>1089</v>
      </c>
      <c r="C193" s="170" t="s">
        <v>14896</v>
      </c>
      <c r="D193" s="213"/>
      <c r="E193" s="166" t="s">
        <v>15950</v>
      </c>
      <c r="F193" s="166" t="s">
        <v>14897</v>
      </c>
      <c r="G193" s="166" t="s">
        <v>12764</v>
      </c>
      <c r="H193" s="167"/>
      <c r="I193" s="168" t="s">
        <v>15176</v>
      </c>
      <c r="J193" s="168" t="s">
        <v>4734</v>
      </c>
      <c r="K193" s="207"/>
      <c r="L193" s="207"/>
      <c r="M193" s="207"/>
      <c r="N193" s="207"/>
      <c r="O193" s="207" t="s">
        <v>15939</v>
      </c>
      <c r="P193" s="169"/>
      <c r="Q193" s="208"/>
      <c r="R193" s="166" t="s">
        <v>14896</v>
      </c>
      <c r="S193" s="165" t="str">
        <f t="shared" ca="1" si="11"/>
        <v>RW</v>
      </c>
      <c r="T193" s="165" t="str">
        <f ca="1">IF(B193="","",IF(ISERROR(MATCH($J193,[1]SorP!$B$1:$B$6226,0)),"",INDIRECT("'SorP'!$A$"&amp;MATCH($S193&amp;$J193,[1]SorP!C:C,0))))</f>
        <v>RU-ME</v>
      </c>
      <c r="U193" s="185"/>
      <c r="V193" s="209">
        <f>IF(C193="",NA(),IF(OR(C193="Smelter not listed",C193="Smelter not yet identified"),MATCH($B193&amp;$D193,'[1]Smelter Look-up'!$J:$J,0),MATCH($B193&amp;$C193,'[1]Smelter Look-up'!$J:$J,0)))</f>
        <v>372</v>
      </c>
      <c r="X193" s="210">
        <f t="shared" si="9"/>
        <v>0</v>
      </c>
      <c r="AB193" s="211" t="str">
        <f t="shared" si="10"/>
        <v>TantalumPowerX Ltd.</v>
      </c>
    </row>
    <row r="194" spans="1:28" s="210" customFormat="1" ht="100.8">
      <c r="A194" s="165" t="s">
        <v>14919</v>
      </c>
      <c r="B194" s="166" t="s">
        <v>1090</v>
      </c>
      <c r="C194" s="170" t="s">
        <v>14918</v>
      </c>
      <c r="D194" s="213"/>
      <c r="E194" s="166" t="s">
        <v>16098</v>
      </c>
      <c r="F194" s="166" t="s">
        <v>14919</v>
      </c>
      <c r="G194" s="166" t="s">
        <v>12764</v>
      </c>
      <c r="H194" s="167"/>
      <c r="I194" s="168" t="s">
        <v>14920</v>
      </c>
      <c r="J194" s="168" t="s">
        <v>11692</v>
      </c>
      <c r="K194" s="207"/>
      <c r="L194" s="207"/>
      <c r="M194" s="207"/>
      <c r="N194" s="207"/>
      <c r="O194" s="207" t="s">
        <v>15939</v>
      </c>
      <c r="P194" s="169"/>
      <c r="Q194" s="208"/>
      <c r="R194" s="166" t="s">
        <v>14918</v>
      </c>
      <c r="S194" s="165" t="str">
        <f t="shared" ca="1" si="11"/>
        <v>VN</v>
      </c>
      <c r="T194" s="165" t="str">
        <f ca="1">IF(B194="","",IF(ISERROR(MATCH($J194,[1]SorP!$B$1:$B$6226,0)),"",INDIRECT("'SorP'!$A$"&amp;MATCH($S194&amp;$J194,[1]SorP!C:C,0))))</f>
        <v>VN-27</v>
      </c>
      <c r="U194" s="185"/>
      <c r="V194" s="209">
        <f>IF(C194="",NA(),IF(OR(C194="Smelter not listed",C194="Smelter not yet identified"),MATCH($B194&amp;$D194,'[1]Smelter Look-up'!$J:$J,0),MATCH($B194&amp;$C194,'[1]Smelter Look-up'!$J:$J,0)))</f>
        <v>628</v>
      </c>
      <c r="X194" s="210">
        <f t="shared" si="9"/>
        <v>0</v>
      </c>
      <c r="AB194" s="211" t="str">
        <f t="shared" si="10"/>
        <v>TungstenTungsten Vietnam Joint Stock Company</v>
      </c>
    </row>
    <row r="195" spans="1:28" s="210" customFormat="1" ht="88.2">
      <c r="A195" s="165" t="s">
        <v>15181</v>
      </c>
      <c r="B195" s="166" t="s">
        <v>1088</v>
      </c>
      <c r="C195" s="170" t="s">
        <v>15180</v>
      </c>
      <c r="D195" s="213"/>
      <c r="E195" s="166" t="s">
        <v>15993</v>
      </c>
      <c r="F195" s="166" t="s">
        <v>15181</v>
      </c>
      <c r="G195" s="166" t="s">
        <v>12764</v>
      </c>
      <c r="H195" s="167"/>
      <c r="I195" s="168" t="s">
        <v>15194</v>
      </c>
      <c r="J195" s="168" t="s">
        <v>1614</v>
      </c>
      <c r="K195" s="207"/>
      <c r="L195" s="207"/>
      <c r="M195" s="207"/>
      <c r="N195" s="207"/>
      <c r="O195" s="207" t="s">
        <v>16125</v>
      </c>
      <c r="P195" s="169"/>
      <c r="Q195" s="208"/>
      <c r="R195" s="166" t="s">
        <v>15180</v>
      </c>
      <c r="S195" s="165" t="str">
        <f t="shared" ca="1" si="11"/>
        <v>AU</v>
      </c>
      <c r="T195" s="165" t="str">
        <f ca="1">IF(B195="","",IF(ISERROR(MATCH($J195,[1]SorP!$B$1:$B$6226,0)),"",INDIRECT("'SorP'!$A$"&amp;MATCH($S195&amp;$J195,[1]SorP!C:C,0))))</f>
        <v>AU-WA</v>
      </c>
      <c r="U195" s="185"/>
      <c r="V195" s="209">
        <f>IF(C195="",NA(),IF(OR(C195="Smelter not listed",C195="Smelter not yet identified"),MATCH($B195&amp;$D195,'[1]Smelter Look-up'!$J:$J,0),MATCH($B195&amp;$C195,'[1]Smelter Look-up'!$J:$J,0)))</f>
        <v>447</v>
      </c>
      <c r="X195" s="210">
        <f t="shared" si="9"/>
        <v>0</v>
      </c>
      <c r="AB195" s="211" t="str">
        <f t="shared" si="10"/>
        <v>TinGlobal Advanced Metals Greenbushes Pty Ltd.</v>
      </c>
    </row>
    <row r="196" spans="1:28" s="210" customFormat="1" ht="50.4">
      <c r="A196" s="165" t="s">
        <v>15153</v>
      </c>
      <c r="B196" s="166" t="s">
        <v>1087</v>
      </c>
      <c r="C196" s="170" t="s">
        <v>15152</v>
      </c>
      <c r="D196" s="213"/>
      <c r="E196" s="166" t="s">
        <v>15946</v>
      </c>
      <c r="F196" s="166" t="s">
        <v>15153</v>
      </c>
      <c r="G196" s="166" t="s">
        <v>12764</v>
      </c>
      <c r="H196" s="167"/>
      <c r="I196" s="168" t="s">
        <v>15154</v>
      </c>
      <c r="J196" s="168" t="s">
        <v>11054</v>
      </c>
      <c r="K196" s="207"/>
      <c r="L196" s="207"/>
      <c r="M196" s="207"/>
      <c r="N196" s="207"/>
      <c r="O196" s="207" t="s">
        <v>16125</v>
      </c>
      <c r="P196" s="169"/>
      <c r="Q196" s="208"/>
      <c r="R196" s="166" t="s">
        <v>15152</v>
      </c>
      <c r="S196" s="165" t="str">
        <f t="shared" ca="1" si="11"/>
        <v>TW</v>
      </c>
      <c r="T196" s="165" t="str">
        <f ca="1">IF(B196="","",IF(ISERROR(MATCH($J196,[1]SorP!$B$1:$B$6226,0)),"",INDIRECT("'SorP'!$A$"&amp;MATCH($S196&amp;$J196,[1]SorP!C:C,0))))</f>
        <v>TR-80</v>
      </c>
      <c r="U196" s="185"/>
      <c r="V196" s="209">
        <f>IF(C196="",NA(),IF(OR(C196="Smelter not listed",C196="Smelter not yet identified"),MATCH($B196&amp;$D196,'[1]Smelter Look-up'!$J:$J,0),MATCH($B196&amp;$C196,'[1]Smelter Look-up'!$J:$J,0)))</f>
        <v>77</v>
      </c>
      <c r="X196" s="210">
        <f t="shared" si="9"/>
        <v>0</v>
      </c>
      <c r="AB196" s="211" t="str">
        <f t="shared" si="10"/>
        <v>GoldElite Industech Co., Ltd.</v>
      </c>
    </row>
    <row r="197" spans="1:28" s="210" customFormat="1" ht="113.4">
      <c r="A197" s="165" t="s">
        <v>15208</v>
      </c>
      <c r="B197" s="166" t="s">
        <v>1090</v>
      </c>
      <c r="C197" s="170" t="s">
        <v>15207</v>
      </c>
      <c r="D197" s="213"/>
      <c r="E197" s="166" t="s">
        <v>15898</v>
      </c>
      <c r="F197" s="166" t="s">
        <v>15208</v>
      </c>
      <c r="G197" s="166" t="s">
        <v>12764</v>
      </c>
      <c r="H197" s="167"/>
      <c r="I197" s="168" t="s">
        <v>13317</v>
      </c>
      <c r="J197" s="168" t="s">
        <v>13116</v>
      </c>
      <c r="K197" s="207"/>
      <c r="L197" s="207"/>
      <c r="M197" s="207"/>
      <c r="N197" s="207"/>
      <c r="O197" s="207" t="s">
        <v>16125</v>
      </c>
      <c r="P197" s="169"/>
      <c r="Q197" s="208"/>
      <c r="R197" s="166" t="s">
        <v>15207</v>
      </c>
      <c r="S197" s="165" t="str">
        <f ca="1">IF(B197="","",IF(ISERROR(MATCH($E197,CL,0)),"Unknown",INDIRECT("'C'!$A$"&amp;MATCH($E197,CL,0)+1)))</f>
        <v>CN</v>
      </c>
      <c r="T197" s="165" t="str">
        <f ca="1">IF(B197="","",IF(ISERROR(MATCH($J197,[1]SorP!$B$1:$B$6226,0)),"",INDIRECT("'SorP'!$A$"&amp;MATCH($S197&amp;$J197,[1]SorP!C:C,0))))</f>
        <v>CN-GD</v>
      </c>
      <c r="U197" s="185"/>
      <c r="V197" s="209">
        <f>IF(C197="",NA(),IF(OR(C197="Smelter not listed",C197="Smelter not yet identified"),MATCH($B197&amp;$D197,'[1]Smelter Look-up'!$J:$J,0),MATCH($B197&amp;$C197,'[1]Smelter Look-up'!$J:$J,0)))</f>
        <v>625</v>
      </c>
      <c r="X197" s="210">
        <f>IF(AND(C197="Smelter not listed",OR(LEN(D197)=0,LEN(E197)=0)),1,0)</f>
        <v>0</v>
      </c>
      <c r="AB197" s="211" t="str">
        <f>B197&amp;C197</f>
        <v>TungstenShinwon Tungsten (Fujian Shanghang) Co., Ltd.</v>
      </c>
    </row>
    <row r="198" spans="1:28" s="210" customFormat="1" ht="100.8">
      <c r="A198" s="165" t="s">
        <v>15161</v>
      </c>
      <c r="B198" s="166" t="s">
        <v>1087</v>
      </c>
      <c r="C198" s="170" t="s">
        <v>15221</v>
      </c>
      <c r="D198" s="213"/>
      <c r="E198" s="166" t="s">
        <v>16073</v>
      </c>
      <c r="F198" s="166" t="s">
        <v>15161</v>
      </c>
      <c r="G198" s="166" t="s">
        <v>12764</v>
      </c>
      <c r="H198" s="167"/>
      <c r="I198" s="168" t="s">
        <v>15159</v>
      </c>
      <c r="J198" s="168" t="s">
        <v>1584</v>
      </c>
      <c r="K198" s="207"/>
      <c r="L198" s="207"/>
      <c r="M198" s="207"/>
      <c r="N198" s="207"/>
      <c r="O198" s="207" t="s">
        <v>16125</v>
      </c>
      <c r="P198" s="169"/>
      <c r="Q198" s="208"/>
      <c r="R198" s="166" t="s">
        <v>15221</v>
      </c>
      <c r="S198" s="165" t="str">
        <f t="shared" ref="S198:S207" ca="1" si="12">IF(B198="","",IF(ISERROR(MATCH($E198,CL,0)),"Unknown",INDIRECT("'C'!$A$"&amp;MATCH($E198,CL,0)+1)))</f>
        <v>ZA</v>
      </c>
      <c r="T198" s="165" t="str">
        <f ca="1">IF(B198="","",IF(ISERROR(MATCH($J198,[1]SorP!$B$1:$B$6226,0)),"",INDIRECT("'SorP'!$A$"&amp;MATCH($S198&amp;$J198,[1]SorP!C:C,0))))</f>
        <v>YE-HD</v>
      </c>
      <c r="U198" s="185"/>
      <c r="V198" s="209">
        <f>IF(C198="",NA(),IF(OR(C198="Smelter not listed",C198="Smelter not yet identified"),MATCH($B198&amp;$D198,'[1]Smelter Look-up'!$J:$J,0),MATCH($B198&amp;$C198,'[1]Smelter Look-up'!$J:$J,0)))</f>
        <v>118</v>
      </c>
      <c r="X198" s="210">
        <f t="shared" ref="X198:X207" si="13">IF(AND(C198="Smelter not listed",OR(LEN(D198)=0,LEN(E198)=0)),1,0)</f>
        <v>0</v>
      </c>
      <c r="AB198" s="211" t="str">
        <f t="shared" ref="AB198:AB207" si="14">B198&amp;C198</f>
        <v>GoldImpala Platinum - Platinum Metals Refinery (PMR)</v>
      </c>
    </row>
    <row r="199" spans="1:28" s="210" customFormat="1" ht="37.799999999999997">
      <c r="A199" s="165" t="s">
        <v>15156</v>
      </c>
      <c r="B199" s="166" t="s">
        <v>1087</v>
      </c>
      <c r="C199" s="170" t="s">
        <v>15155</v>
      </c>
      <c r="D199" s="213"/>
      <c r="E199" s="166" t="s">
        <v>16126</v>
      </c>
      <c r="F199" s="166" t="s">
        <v>15156</v>
      </c>
      <c r="G199" s="166" t="s">
        <v>12764</v>
      </c>
      <c r="H199" s="167"/>
      <c r="I199" s="168" t="s">
        <v>15157</v>
      </c>
      <c r="J199" s="168" t="s">
        <v>11104</v>
      </c>
      <c r="K199" s="207"/>
      <c r="L199" s="207"/>
      <c r="M199" s="207"/>
      <c r="N199" s="207"/>
      <c r="O199" s="207" t="s">
        <v>16125</v>
      </c>
      <c r="P199" s="169"/>
      <c r="Q199" s="208"/>
      <c r="R199" s="166" t="s">
        <v>15155</v>
      </c>
      <c r="S199" s="165" t="str">
        <f t="shared" ca="1" si="12"/>
        <v>TZ</v>
      </c>
      <c r="T199" s="165" t="str">
        <f ca="1">IF(B199="","",IF(ISERROR(MATCH($J199,[1]SorP!$B$1:$B$6226,0)),"",INDIRECT("'SorP'!$A$"&amp;MATCH($S199&amp;$J199,[1]SorP!C:C,0))))</f>
        <v>TZ-05</v>
      </c>
      <c r="U199" s="185"/>
      <c r="V199" s="209">
        <f>IF(C199="",NA(),IF(OR(C199="Smelter not listed",C199="Smelter not yet identified"),MATCH($B199&amp;$D199,'[1]Smelter Look-up'!$J:$J,0),MATCH($B199&amp;$C199,'[1]Smelter Look-up'!$J:$J,0)))</f>
        <v>90</v>
      </c>
      <c r="X199" s="210">
        <f t="shared" si="13"/>
        <v>0</v>
      </c>
      <c r="AB199" s="211" t="str">
        <f t="shared" si="14"/>
        <v>GoldGG Refinery Ltd.</v>
      </c>
    </row>
    <row r="200" spans="1:28" s="210" customFormat="1" ht="75.599999999999994">
      <c r="A200" s="165" t="s">
        <v>15200</v>
      </c>
      <c r="B200" s="166" t="s">
        <v>1090</v>
      </c>
      <c r="C200" s="170" t="s">
        <v>16127</v>
      </c>
      <c r="D200" s="213"/>
      <c r="E200" s="166" t="s">
        <v>16098</v>
      </c>
      <c r="F200" s="166" t="s">
        <v>15200</v>
      </c>
      <c r="G200" s="166" t="s">
        <v>12764</v>
      </c>
      <c r="H200" s="167"/>
      <c r="I200" s="168" t="s">
        <v>15908</v>
      </c>
      <c r="J200" s="168" t="s">
        <v>15908</v>
      </c>
      <c r="K200" s="207"/>
      <c r="L200" s="207"/>
      <c r="M200" s="207"/>
      <c r="N200" s="207"/>
      <c r="O200" s="207" t="s">
        <v>16125</v>
      </c>
      <c r="P200" s="169"/>
      <c r="Q200" s="208"/>
      <c r="R200" s="166" t="s">
        <v>15908</v>
      </c>
      <c r="S200" s="165" t="str">
        <f t="shared" ca="1" si="12"/>
        <v>VN</v>
      </c>
      <c r="T200" s="165" t="str">
        <f ca="1">IF(B200="","",IF(ISERROR(MATCH($J200,[1]SorP!$B$1:$B$6226,0)),"",INDIRECT("'SorP'!$A$"&amp;MATCH($S200&amp;$J200,[1]SorP!C:C,0))))</f>
        <v/>
      </c>
      <c r="U200" s="185"/>
      <c r="V200" s="209" t="e">
        <f>IF(C200="",NA(),IF(OR(C200="Smelter not listed",C200="Smelter not yet identified"),MATCH($B200&amp;$D200,'[1]Smelter Look-up'!$J:$J,0),MATCH($B200&amp;$C200,'[1]Smelter Look-up'!$J:$J,0)))</f>
        <v>#N/A</v>
      </c>
      <c r="X200" s="210">
        <f t="shared" si="13"/>
        <v>0</v>
      </c>
      <c r="AB200" s="211" t="str">
        <f t="shared" si="14"/>
        <v>TungstenKenee Mining Corporation Vietnam</v>
      </c>
    </row>
    <row r="201" spans="1:28" s="210" customFormat="1" ht="176.4">
      <c r="A201" s="165" t="s">
        <v>15191</v>
      </c>
      <c r="B201" s="166" t="s">
        <v>1088</v>
      </c>
      <c r="C201" s="170" t="s">
        <v>15190</v>
      </c>
      <c r="D201" s="213"/>
      <c r="E201" s="166" t="s">
        <v>15922</v>
      </c>
      <c r="F201" s="166" t="s">
        <v>15191</v>
      </c>
      <c r="G201" s="166" t="s">
        <v>12764</v>
      </c>
      <c r="H201" s="167"/>
      <c r="I201" s="168" t="s">
        <v>1568</v>
      </c>
      <c r="J201" s="168" t="s">
        <v>6538</v>
      </c>
      <c r="K201" s="207"/>
      <c r="L201" s="207"/>
      <c r="M201" s="207"/>
      <c r="N201" s="207"/>
      <c r="O201" s="207" t="s">
        <v>15914</v>
      </c>
      <c r="P201" s="169"/>
      <c r="Q201" s="208"/>
      <c r="R201" s="166" t="s">
        <v>15190</v>
      </c>
      <c r="S201" s="165" t="str">
        <f t="shared" ca="1" si="12"/>
        <v>JP</v>
      </c>
      <c r="T201" s="165" t="str">
        <f ca="1">IF(B201="","",IF(ISERROR(MATCH($J201,[1]SorP!$B$1:$B$6226,0)),"",INDIRECT("'SorP'!$A$"&amp;MATCH($S201&amp;$J201,[1]SorP!C:C,0))))</f>
        <v>IT-UD</v>
      </c>
      <c r="U201" s="185"/>
      <c r="V201" s="209">
        <f>IF(C201="",NA(),IF(OR(C201="Smelter not listed",C201="Smelter not yet identified"),MATCH($B201&amp;$D201,'[1]Smelter Look-up'!$J:$J,0),MATCH($B201&amp;$C201,'[1]Smelter Look-up'!$J:$J,0)))</f>
        <v>518</v>
      </c>
      <c r="X201" s="210">
        <f t="shared" si="13"/>
        <v>0</v>
      </c>
      <c r="AB201" s="211" t="str">
        <f t="shared" si="14"/>
        <v>TinTakehara PVD Materials Plant / PVD Materials Division of MITSUI MINING &amp; SMELTING CO., LTD.</v>
      </c>
    </row>
    <row r="202" spans="1:28" s="210" customFormat="1" ht="126">
      <c r="A202" s="165" t="s">
        <v>15204</v>
      </c>
      <c r="B202" s="166" t="s">
        <v>1090</v>
      </c>
      <c r="C202" s="170" t="s">
        <v>15203</v>
      </c>
      <c r="D202" s="213"/>
      <c r="E202" s="166" t="s">
        <v>15954</v>
      </c>
      <c r="F202" s="166" t="s">
        <v>15204</v>
      </c>
      <c r="G202" s="166" t="s">
        <v>12764</v>
      </c>
      <c r="H202" s="167"/>
      <c r="I202" s="168" t="s">
        <v>15212</v>
      </c>
      <c r="J202" s="168" t="s">
        <v>8812</v>
      </c>
      <c r="K202" s="207"/>
      <c r="L202" s="207"/>
      <c r="M202" s="207"/>
      <c r="N202" s="207"/>
      <c r="O202" s="207" t="s">
        <v>16125</v>
      </c>
      <c r="P202" s="169"/>
      <c r="Q202" s="208"/>
      <c r="R202" s="166" t="s">
        <v>15203</v>
      </c>
      <c r="S202" s="165" t="str">
        <f t="shared" ca="1" si="12"/>
        <v>PH</v>
      </c>
      <c r="T202" s="165" t="str">
        <f ca="1">IF(B202="","",IF(ISERROR(MATCH($J202,[1]SorP!$B$1:$B$6226,0)),"",INDIRECT("'SorP'!$A$"&amp;MATCH($S202&amp;$J202,[1]SorP!C:C,0))))</f>
        <v>PH-ISA</v>
      </c>
      <c r="U202" s="185"/>
      <c r="V202" s="209">
        <f>IF(C202="",NA(),IF(OR(C202="Smelter not listed",C202="Smelter not yet identified"),MATCH($B202&amp;$D202,'[1]Smelter Look-up'!$J:$J,0),MATCH($B202&amp;$C202,'[1]Smelter Look-up'!$J:$J,0)))</f>
        <v>621</v>
      </c>
      <c r="X202" s="210">
        <f t="shared" si="13"/>
        <v>0</v>
      </c>
      <c r="AB202" s="211" t="str">
        <f t="shared" si="14"/>
        <v>TungstenPhilippine Bonway Manufacturing Industrial Corporation</v>
      </c>
    </row>
    <row r="203" spans="1:28" s="210" customFormat="1" ht="88.2">
      <c r="A203" s="165" t="s">
        <v>15193</v>
      </c>
      <c r="B203" s="166" t="s">
        <v>1088</v>
      </c>
      <c r="C203" s="170" t="s">
        <v>15192</v>
      </c>
      <c r="D203" s="213"/>
      <c r="E203" s="166" t="s">
        <v>16128</v>
      </c>
      <c r="F203" s="166" t="s">
        <v>15193</v>
      </c>
      <c r="G203" s="166" t="s">
        <v>12764</v>
      </c>
      <c r="H203" s="167"/>
      <c r="I203" s="168" t="s">
        <v>11417</v>
      </c>
      <c r="J203" s="168" t="s">
        <v>4701</v>
      </c>
      <c r="K203" s="207"/>
      <c r="L203" s="207"/>
      <c r="M203" s="207"/>
      <c r="N203" s="207"/>
      <c r="O203" s="207" t="s">
        <v>16125</v>
      </c>
      <c r="P203" s="169"/>
      <c r="Q203" s="208"/>
      <c r="R203" s="166" t="s">
        <v>15192</v>
      </c>
      <c r="S203" s="165" t="str">
        <f t="shared" ca="1" si="12"/>
        <v>UG</v>
      </c>
      <c r="T203" s="165" t="str">
        <f ca="1">IF(B203="","",IF(ISERROR(MATCH($J203,[1]SorP!$B$1:$B$6226,0)),"",INDIRECT("'SorP'!$A$"&amp;MATCH($S203&amp;$J203,[1]SorP!C:C,0))))</f>
        <v>UG-306</v>
      </c>
      <c r="U203" s="185"/>
      <c r="V203" s="209">
        <f>IF(C203="",NA(),IF(OR(C203="Smelter not listed",C203="Smelter not yet identified"),MATCH($B203&amp;$D203,'[1]Smelter Look-up'!$J:$J,0),MATCH($B203&amp;$C203,'[1]Smelter Look-up'!$J:$J,0)))</f>
        <v>533</v>
      </c>
      <c r="X203" s="210">
        <f t="shared" si="13"/>
        <v>0</v>
      </c>
      <c r="AB203" s="211" t="str">
        <f t="shared" si="14"/>
        <v>TinWoodcross Smelting Company Limited</v>
      </c>
    </row>
    <row r="204" spans="1:28" s="210" customFormat="1" ht="75.599999999999994">
      <c r="A204" s="165" t="s">
        <v>14509</v>
      </c>
      <c r="B204" s="166" t="s">
        <v>1087</v>
      </c>
      <c r="C204" s="170" t="s">
        <v>14508</v>
      </c>
      <c r="D204" s="213"/>
      <c r="E204" s="166" t="s">
        <v>16073</v>
      </c>
      <c r="F204" s="166" t="s">
        <v>14509</v>
      </c>
      <c r="G204" s="166" t="s">
        <v>12764</v>
      </c>
      <c r="H204" s="167"/>
      <c r="I204" s="168" t="s">
        <v>14854</v>
      </c>
      <c r="J204" s="168" t="s">
        <v>1584</v>
      </c>
      <c r="K204" s="207"/>
      <c r="L204" s="207"/>
      <c r="M204" s="207"/>
      <c r="N204" s="207"/>
      <c r="O204" s="207" t="s">
        <v>16129</v>
      </c>
      <c r="P204" s="169"/>
      <c r="Q204" s="208"/>
      <c r="R204" s="166" t="s">
        <v>14508</v>
      </c>
      <c r="S204" s="165" t="str">
        <f t="shared" ca="1" si="12"/>
        <v>ZA</v>
      </c>
      <c r="T204" s="165" t="str">
        <f ca="1">IF(B204="","",IF(ISERROR(MATCH($J204,[1]SorP!$B$1:$B$6226,0)),"",INDIRECT("'SorP'!$A$"&amp;MATCH($S204&amp;$J204,[1]SorP!C:C,0))))</f>
        <v>YE-HD</v>
      </c>
      <c r="U204" s="185"/>
      <c r="V204" s="209">
        <f>IF(C204="",NA(),IF(OR(C204="Smelter not listed",C204="Smelter not yet identified"),MATCH($B204&amp;$D204,'[1]Smelter Look-up'!$J:$J,0),MATCH($B204&amp;$C204,'[1]Smelter Look-up'!$J:$J,0)))</f>
        <v>173</v>
      </c>
      <c r="X204" s="210">
        <f t="shared" si="13"/>
        <v>0</v>
      </c>
      <c r="AB204" s="211" t="str">
        <f t="shared" si="14"/>
        <v>GoldMetal Concentrators SA (Pty) Ltd.</v>
      </c>
    </row>
    <row r="205" spans="1:28" s="210" customFormat="1" ht="37.799999999999997">
      <c r="A205" s="165" t="s">
        <v>14529</v>
      </c>
      <c r="B205" s="166" t="s">
        <v>1088</v>
      </c>
      <c r="C205" s="170" t="s">
        <v>14528</v>
      </c>
      <c r="D205" s="213"/>
      <c r="E205" s="166" t="s">
        <v>15948</v>
      </c>
      <c r="F205" s="166" t="s">
        <v>14529</v>
      </c>
      <c r="G205" s="166" t="s">
        <v>12764</v>
      </c>
      <c r="H205" s="167"/>
      <c r="I205" s="168" t="s">
        <v>15241</v>
      </c>
      <c r="J205" s="168" t="s">
        <v>3527</v>
      </c>
      <c r="K205" s="207"/>
      <c r="L205" s="207"/>
      <c r="M205" s="207"/>
      <c r="N205" s="207"/>
      <c r="O205" s="207" t="s">
        <v>16130</v>
      </c>
      <c r="P205" s="169"/>
      <c r="Q205" s="208"/>
      <c r="R205" s="166" t="s">
        <v>14528</v>
      </c>
      <c r="S205" s="165" t="str">
        <f t="shared" ca="1" si="12"/>
        <v>ES</v>
      </c>
      <c r="T205" s="165" t="str">
        <f ca="1">IF(B205="","",IF(ISERROR(MATCH($J205,[1]SorP!$B$1:$B$6226,0)),"",INDIRECT("'SorP'!$A$"&amp;MATCH($S205&amp;$J205,[1]SorP!C:C,0))))</f>
        <v>ES-SG</v>
      </c>
      <c r="U205" s="185"/>
      <c r="V205" s="209">
        <f>IF(C205="",NA(),IF(OR(C205="Smelter not listed",C205="Smelter not yet identified"),MATCH($B205&amp;$D205,'[1]Smelter Look-up'!$J:$J,0),MATCH($B205&amp;$C205,'[1]Smelter Look-up'!$J:$J,0)))</f>
        <v>419</v>
      </c>
      <c r="X205" s="210">
        <f t="shared" si="13"/>
        <v>0</v>
      </c>
      <c r="AB205" s="211" t="str">
        <f t="shared" si="14"/>
        <v>TinCRM Synergies</v>
      </c>
    </row>
    <row r="206" spans="1:28" s="210" customFormat="1" ht="63">
      <c r="A206" s="165" t="s">
        <v>13349</v>
      </c>
      <c r="B206" s="166" t="s">
        <v>1088</v>
      </c>
      <c r="C206" s="170" t="s">
        <v>13335</v>
      </c>
      <c r="D206" s="213"/>
      <c r="E206" s="166" t="s">
        <v>15960</v>
      </c>
      <c r="F206" s="166" t="s">
        <v>13349</v>
      </c>
      <c r="G206" s="166" t="s">
        <v>12764</v>
      </c>
      <c r="H206" s="167"/>
      <c r="I206" s="168" t="s">
        <v>14557</v>
      </c>
      <c r="J206" s="168" t="s">
        <v>12398</v>
      </c>
      <c r="K206" s="207"/>
      <c r="L206" s="207"/>
      <c r="M206" s="207"/>
      <c r="N206" s="207"/>
      <c r="O206" s="207" t="s">
        <v>15960</v>
      </c>
      <c r="P206" s="169"/>
      <c r="Q206" s="208"/>
      <c r="R206" s="166" t="s">
        <v>13335</v>
      </c>
      <c r="S206" s="165" t="str">
        <f t="shared" ca="1" si="12"/>
        <v>ID</v>
      </c>
      <c r="T206" s="165" t="str">
        <f ca="1">IF(B206="","",IF(ISERROR(MATCH($J206,[1]SorP!$B$1:$B$6226,0)),"",INDIRECT("'SorP'!$A$"&amp;MATCH($S206&amp;$J206,[1]SorP!C:C,0))))</f>
        <v>ID-ML</v>
      </c>
      <c r="U206" s="185"/>
      <c r="V206" s="209">
        <f>IF(C206="",NA(),IF(OR(C206="Smelter not listed",C206="Smelter not yet identified"),MATCH($B206&amp;$D206,'[1]Smelter Look-up'!$J:$J,0),MATCH($B206&amp;$C206,'[1]Smelter Look-up'!$J:$J,0)))</f>
        <v>503</v>
      </c>
      <c r="X206" s="210">
        <f t="shared" si="13"/>
        <v>0</v>
      </c>
      <c r="AB206" s="211" t="str">
        <f t="shared" si="14"/>
        <v>TinPT Mitra Sukses Globalindo</v>
      </c>
    </row>
    <row r="207" spans="1:28" s="210" customFormat="1" ht="63">
      <c r="A207" s="165" t="s">
        <v>14873</v>
      </c>
      <c r="B207" s="166" t="s">
        <v>1088</v>
      </c>
      <c r="C207" s="170" t="s">
        <v>14872</v>
      </c>
      <c r="D207" s="213"/>
      <c r="E207" s="166" t="s">
        <v>15960</v>
      </c>
      <c r="F207" s="166" t="s">
        <v>14873</v>
      </c>
      <c r="G207" s="166" t="s">
        <v>12764</v>
      </c>
      <c r="H207" s="167"/>
      <c r="I207" s="168" t="s">
        <v>1686</v>
      </c>
      <c r="J207" s="168" t="s">
        <v>12398</v>
      </c>
      <c r="K207" s="207"/>
      <c r="L207" s="207"/>
      <c r="M207" s="207"/>
      <c r="N207" s="207"/>
      <c r="O207" s="207" t="s">
        <v>15939</v>
      </c>
      <c r="P207" s="169"/>
      <c r="Q207" s="208"/>
      <c r="R207" s="166" t="s">
        <v>14872</v>
      </c>
      <c r="S207" s="165" t="str">
        <f t="shared" ca="1" si="12"/>
        <v>ID</v>
      </c>
      <c r="T207" s="165" t="str">
        <f ca="1">IF(B207="","",IF(ISERROR(MATCH($J207,[1]SorP!$B$1:$B$6226,0)),"",INDIRECT("'SorP'!$A$"&amp;MATCH($S207&amp;$J207,[1]SorP!C:C,0))))</f>
        <v>ID-ML</v>
      </c>
      <c r="U207" s="185"/>
      <c r="V207" s="209">
        <f>IF(C207="",NA(),IF(OR(C207="Smelter not listed",C207="Smelter not yet identified"),MATCH($B207&amp;$D207,'[1]Smelter Look-up'!$J:$J,0),MATCH($B207&amp;$C207,'[1]Smelter Look-up'!$J:$J,0)))</f>
        <v>506</v>
      </c>
      <c r="X207" s="210">
        <f t="shared" si="13"/>
        <v>0</v>
      </c>
      <c r="AB207" s="211" t="str">
        <f t="shared" si="14"/>
        <v>TinPT Putera Sarana Shakti (PT PSS)</v>
      </c>
    </row>
    <row r="208" spans="1:28" s="210" customFormat="1" ht="20.399999999999999">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ref="S198:S229" ca="1" si="15">IF(B208="","",IF(ISERROR(MATCH($E208,CL,0)),"Unknown",INDIRECT("'C'!$A$"&amp;MATCH($E208,CL,0)+1)))</f>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ref="X198:X229" ca="1" si="16">IF(AND(C208="Smelter not listed",OR(LEN(D208)=0,LEN(E208)=0)),1,0)</f>
        <v>0</v>
      </c>
      <c r="AB208" s="211" t="str">
        <f t="shared" ref="AB198:AB229" si="17">B208&amp;C208</f>
        <v/>
      </c>
    </row>
    <row r="209" spans="1:28" s="210" customFormat="1" ht="20.399999999999999">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15"/>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16"/>
        <v>0</v>
      </c>
      <c r="AB209" s="211" t="str">
        <f t="shared" si="17"/>
        <v/>
      </c>
    </row>
    <row r="210" spans="1:28" s="210" customFormat="1" ht="20.399999999999999">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15"/>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16"/>
        <v>0</v>
      </c>
      <c r="AB210" s="211" t="str">
        <f t="shared" si="17"/>
        <v/>
      </c>
    </row>
    <row r="211" spans="1:28" s="210" customFormat="1" ht="20.399999999999999">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15"/>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16"/>
        <v>0</v>
      </c>
      <c r="AB211" s="211" t="str">
        <f t="shared" si="17"/>
        <v/>
      </c>
    </row>
    <row r="212" spans="1:28" s="210" customFormat="1" ht="20.399999999999999">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15"/>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16"/>
        <v>0</v>
      </c>
      <c r="AB212" s="211" t="str">
        <f t="shared" si="17"/>
        <v/>
      </c>
    </row>
    <row r="213" spans="1:28" s="210" customFormat="1" ht="20.399999999999999">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15"/>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16"/>
        <v>0</v>
      </c>
      <c r="AB213" s="211" t="str">
        <f t="shared" si="17"/>
        <v/>
      </c>
    </row>
    <row r="214" spans="1:28" s="210" customFormat="1" ht="20.399999999999999">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15"/>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16"/>
        <v>0</v>
      </c>
      <c r="AB214" s="211" t="str">
        <f t="shared" si="17"/>
        <v/>
      </c>
    </row>
    <row r="215" spans="1:28" s="210" customFormat="1" ht="20.399999999999999">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15"/>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16"/>
        <v>0</v>
      </c>
      <c r="AB215" s="211" t="str">
        <f t="shared" si="17"/>
        <v/>
      </c>
    </row>
    <row r="216" spans="1:28" s="210" customFormat="1" ht="20.399999999999999">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15"/>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16"/>
        <v>0</v>
      </c>
      <c r="AB216" s="211" t="str">
        <f t="shared" si="17"/>
        <v/>
      </c>
    </row>
    <row r="217" spans="1:28" s="210" customFormat="1" ht="20.399999999999999">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15"/>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16"/>
        <v>0</v>
      </c>
      <c r="AB217" s="211" t="str">
        <f t="shared" si="17"/>
        <v/>
      </c>
    </row>
    <row r="218" spans="1:28" s="210" customFormat="1" ht="20.399999999999999">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15"/>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16"/>
        <v>0</v>
      </c>
      <c r="AB218" s="211" t="str">
        <f t="shared" si="17"/>
        <v/>
      </c>
    </row>
    <row r="219" spans="1:28" s="210" customFormat="1" ht="20.399999999999999">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15"/>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16"/>
        <v>0</v>
      </c>
      <c r="AB219" s="211" t="str">
        <f t="shared" si="17"/>
        <v/>
      </c>
    </row>
    <row r="220" spans="1:28" s="210" customFormat="1" ht="20.399999999999999">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15"/>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16"/>
        <v>0</v>
      </c>
      <c r="AB220" s="211" t="str">
        <f t="shared" si="17"/>
        <v/>
      </c>
    </row>
    <row r="221" spans="1:28" s="210" customFormat="1" ht="20.399999999999999">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15"/>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16"/>
        <v>0</v>
      </c>
      <c r="AB221" s="211" t="str">
        <f t="shared" si="17"/>
        <v/>
      </c>
    </row>
    <row r="222" spans="1:28" s="210" customFormat="1" ht="20.399999999999999">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15"/>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16"/>
        <v>0</v>
      </c>
      <c r="AB222" s="211" t="str">
        <f t="shared" si="17"/>
        <v/>
      </c>
    </row>
    <row r="223" spans="1:28" s="210" customFormat="1" ht="20.399999999999999">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15"/>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16"/>
        <v>0</v>
      </c>
      <c r="AB223" s="211" t="str">
        <f t="shared" si="17"/>
        <v/>
      </c>
    </row>
    <row r="224" spans="1:28" s="210" customFormat="1" ht="20.399999999999999">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15"/>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16"/>
        <v>0</v>
      </c>
      <c r="AB224" s="211" t="str">
        <f t="shared" si="17"/>
        <v/>
      </c>
    </row>
    <row r="225" spans="1:28" s="210" customFormat="1" ht="20.399999999999999">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15"/>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16"/>
        <v>0</v>
      </c>
      <c r="AB225" s="211" t="str">
        <f t="shared" si="17"/>
        <v/>
      </c>
    </row>
    <row r="226" spans="1:28" s="210" customFormat="1" ht="20.399999999999999">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15"/>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16"/>
        <v>0</v>
      </c>
      <c r="AB226" s="211" t="str">
        <f t="shared" si="17"/>
        <v/>
      </c>
    </row>
    <row r="227" spans="1:28" s="210" customFormat="1" ht="20.399999999999999">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15"/>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16"/>
        <v>0</v>
      </c>
      <c r="AB227" s="211" t="str">
        <f t="shared" si="17"/>
        <v/>
      </c>
    </row>
    <row r="228" spans="1:28" s="210" customFormat="1" ht="20.399999999999999">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15"/>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16"/>
        <v>0</v>
      </c>
      <c r="AB228" s="211" t="str">
        <f t="shared" si="17"/>
        <v/>
      </c>
    </row>
    <row r="229" spans="1:28" s="210" customFormat="1" ht="20.399999999999999">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15"/>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16"/>
        <v>0</v>
      </c>
      <c r="AB229" s="211" t="str">
        <f t="shared" si="17"/>
        <v/>
      </c>
    </row>
    <row r="230" spans="1:28" s="210" customFormat="1" ht="20.399999999999999">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18">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19">IF(AND(C230="Smelter not listed",OR(LEN(D230)=0,LEN(E230)=0)),1,0)</f>
        <v>0</v>
      </c>
      <c r="AB230" s="211" t="str">
        <f t="shared" ref="AB230:AB260" si="20">B230&amp;C230</f>
        <v/>
      </c>
    </row>
    <row r="231" spans="1:28" s="210" customFormat="1" ht="20.399999999999999">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18"/>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19"/>
        <v>0</v>
      </c>
      <c r="AB231" s="211" t="str">
        <f t="shared" si="20"/>
        <v/>
      </c>
    </row>
    <row r="232" spans="1:28" s="210" customFormat="1" ht="20.399999999999999">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18"/>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19"/>
        <v>0</v>
      </c>
      <c r="AB232" s="211" t="str">
        <f t="shared" si="20"/>
        <v/>
      </c>
    </row>
    <row r="233" spans="1:28" s="210" customFormat="1" ht="20.399999999999999">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18"/>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19"/>
        <v>0</v>
      </c>
      <c r="AB233" s="211" t="str">
        <f t="shared" si="20"/>
        <v/>
      </c>
    </row>
    <row r="234" spans="1:28" s="210" customFormat="1" ht="20.399999999999999">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18"/>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19"/>
        <v>0</v>
      </c>
      <c r="AB234" s="211" t="str">
        <f t="shared" si="20"/>
        <v/>
      </c>
    </row>
    <row r="235" spans="1:28" s="210" customFormat="1" ht="20.399999999999999">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18"/>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19"/>
        <v>0</v>
      </c>
      <c r="AB235" s="211" t="str">
        <f t="shared" si="20"/>
        <v/>
      </c>
    </row>
    <row r="236" spans="1:28" s="210" customFormat="1" ht="20.399999999999999">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18"/>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19"/>
        <v>0</v>
      </c>
      <c r="AB236" s="211" t="str">
        <f t="shared" si="20"/>
        <v/>
      </c>
    </row>
    <row r="237" spans="1:28" s="210" customFormat="1" ht="20.399999999999999">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18"/>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19"/>
        <v>0</v>
      </c>
      <c r="AB237" s="211" t="str">
        <f t="shared" si="20"/>
        <v/>
      </c>
    </row>
    <row r="238" spans="1:28" s="210" customFormat="1" ht="20.399999999999999">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18"/>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19"/>
        <v>0</v>
      </c>
      <c r="AB238" s="211" t="str">
        <f t="shared" si="20"/>
        <v/>
      </c>
    </row>
    <row r="239" spans="1:28" s="210" customFormat="1" ht="20.399999999999999">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18"/>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19"/>
        <v>0</v>
      </c>
      <c r="AB239" s="211" t="str">
        <f t="shared" si="20"/>
        <v/>
      </c>
    </row>
    <row r="240" spans="1:28" s="210" customFormat="1" ht="20.399999999999999">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18"/>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19"/>
        <v>0</v>
      </c>
      <c r="AB240" s="211" t="str">
        <f t="shared" si="20"/>
        <v/>
      </c>
    </row>
    <row r="241" spans="1:28" s="210" customFormat="1" ht="20.399999999999999">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18"/>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19"/>
        <v>0</v>
      </c>
      <c r="AB241" s="211" t="str">
        <f t="shared" si="20"/>
        <v/>
      </c>
    </row>
    <row r="242" spans="1:28" s="210" customFormat="1" ht="20.399999999999999">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18"/>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19"/>
        <v>0</v>
      </c>
      <c r="AB242" s="211" t="str">
        <f t="shared" si="20"/>
        <v/>
      </c>
    </row>
    <row r="243" spans="1:28" s="210" customFormat="1" ht="20.399999999999999">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18"/>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19"/>
        <v>0</v>
      </c>
      <c r="AB243" s="211" t="str">
        <f t="shared" si="20"/>
        <v/>
      </c>
    </row>
    <row r="244" spans="1:28" s="210" customFormat="1" ht="20.399999999999999">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18"/>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19"/>
        <v>0</v>
      </c>
      <c r="AB244" s="211" t="str">
        <f t="shared" si="20"/>
        <v/>
      </c>
    </row>
    <row r="245" spans="1:28" s="210" customFormat="1" ht="20.399999999999999">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18"/>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19"/>
        <v>0</v>
      </c>
      <c r="AB245" s="211" t="str">
        <f t="shared" si="20"/>
        <v/>
      </c>
    </row>
    <row r="246" spans="1:28" s="210" customFormat="1" ht="20.399999999999999">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18"/>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19"/>
        <v>0</v>
      </c>
      <c r="AB246" s="211" t="str">
        <f t="shared" si="20"/>
        <v/>
      </c>
    </row>
    <row r="247" spans="1:28" s="210" customFormat="1" ht="20.399999999999999">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18"/>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19"/>
        <v>0</v>
      </c>
      <c r="AB247" s="211" t="str">
        <f t="shared" si="20"/>
        <v/>
      </c>
    </row>
    <row r="248" spans="1:28" s="210" customFormat="1" ht="20.399999999999999">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18"/>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19"/>
        <v>0</v>
      </c>
      <c r="AB248" s="211" t="str">
        <f t="shared" si="20"/>
        <v/>
      </c>
    </row>
    <row r="249" spans="1:28" s="210" customFormat="1" ht="20.399999999999999">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18"/>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19"/>
        <v>0</v>
      </c>
      <c r="AB249" s="211" t="str">
        <f t="shared" si="20"/>
        <v/>
      </c>
    </row>
    <row r="250" spans="1:28" s="210" customFormat="1" ht="20.399999999999999">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18"/>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19"/>
        <v>0</v>
      </c>
      <c r="AB250" s="211" t="str">
        <f t="shared" si="20"/>
        <v/>
      </c>
    </row>
    <row r="251" spans="1:28" s="210" customFormat="1" ht="20.399999999999999">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18"/>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19"/>
        <v>0</v>
      </c>
      <c r="AB251" s="211" t="str">
        <f t="shared" si="20"/>
        <v/>
      </c>
    </row>
    <row r="252" spans="1:28" s="210" customFormat="1" ht="20.399999999999999">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18"/>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19"/>
        <v>0</v>
      </c>
      <c r="AB252" s="211" t="str">
        <f t="shared" si="20"/>
        <v/>
      </c>
    </row>
    <row r="253" spans="1:28" s="210" customFormat="1" ht="20.399999999999999">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18"/>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19"/>
        <v>0</v>
      </c>
      <c r="AB253" s="211" t="str">
        <f t="shared" si="20"/>
        <v/>
      </c>
    </row>
    <row r="254" spans="1:28" s="210" customFormat="1" ht="20.399999999999999">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18"/>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19"/>
        <v>0</v>
      </c>
      <c r="AB254" s="211" t="str">
        <f t="shared" si="20"/>
        <v/>
      </c>
    </row>
    <row r="255" spans="1:28" s="210" customFormat="1" ht="20.399999999999999">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18"/>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19"/>
        <v>0</v>
      </c>
      <c r="AB255" s="211" t="str">
        <f t="shared" si="20"/>
        <v/>
      </c>
    </row>
    <row r="256" spans="1:28" s="210" customFormat="1" ht="20.399999999999999">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18"/>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19"/>
        <v>0</v>
      </c>
      <c r="AB256" s="211" t="str">
        <f t="shared" si="20"/>
        <v/>
      </c>
    </row>
    <row r="257" spans="1:28" s="210" customFormat="1" ht="20.399999999999999">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18"/>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19"/>
        <v>0</v>
      </c>
      <c r="AB257" s="211" t="str">
        <f t="shared" si="20"/>
        <v/>
      </c>
    </row>
    <row r="258" spans="1:28" s="210" customFormat="1" ht="20.399999999999999">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18"/>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19"/>
        <v>0</v>
      </c>
      <c r="AB258" s="211" t="str">
        <f t="shared" si="20"/>
        <v/>
      </c>
    </row>
    <row r="259" spans="1:28" s="210" customFormat="1" ht="20.399999999999999">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18"/>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19"/>
        <v>0</v>
      </c>
      <c r="AB259" s="211" t="str">
        <f t="shared" si="20"/>
        <v/>
      </c>
    </row>
    <row r="260" spans="1:28" s="210" customFormat="1" ht="20.399999999999999">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18"/>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19"/>
        <v>0</v>
      </c>
      <c r="AB260" s="211" t="str">
        <f t="shared" si="20"/>
        <v/>
      </c>
    </row>
    <row r="261" spans="1:28" s="210" customFormat="1" ht="20.399999999999999">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21">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22">IF(AND(C261="Smelter not listed",OR(LEN(D261)=0,LEN(E261)=0)),1,0)</f>
        <v>0</v>
      </c>
      <c r="AB261" s="211" t="str">
        <f t="shared" ref="AB261" si="23">B261&amp;C261</f>
        <v/>
      </c>
    </row>
    <row r="262" spans="1:28" s="210" customFormat="1" ht="20.399999999999999">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24">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25">IF(AND(C262="Smelter not listed",OR(LEN(D262)=0,LEN(E262)=0)),1,0)</f>
        <v>0</v>
      </c>
      <c r="AB262" s="211" t="str">
        <f t="shared" ref="AB262:AB293" si="26">B262&amp;C262</f>
        <v/>
      </c>
    </row>
    <row r="263" spans="1:28" s="210" customFormat="1" ht="20.399999999999999">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24"/>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25"/>
        <v>0</v>
      </c>
      <c r="AB263" s="211" t="str">
        <f t="shared" si="26"/>
        <v/>
      </c>
    </row>
    <row r="264" spans="1:28" s="210" customFormat="1" ht="20.399999999999999">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24"/>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25"/>
        <v>0</v>
      </c>
      <c r="AB264" s="211" t="str">
        <f t="shared" si="26"/>
        <v/>
      </c>
    </row>
    <row r="265" spans="1:28" s="210" customFormat="1" ht="20.399999999999999">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24"/>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25"/>
        <v>0</v>
      </c>
      <c r="AB265" s="211" t="str">
        <f t="shared" si="26"/>
        <v/>
      </c>
    </row>
    <row r="266" spans="1:28" s="210" customFormat="1" ht="20.399999999999999">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24"/>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25"/>
        <v>0</v>
      </c>
      <c r="AB266" s="211" t="str">
        <f t="shared" si="26"/>
        <v/>
      </c>
    </row>
    <row r="267" spans="1:28" s="210" customFormat="1" ht="20.399999999999999">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24"/>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25"/>
        <v>0</v>
      </c>
      <c r="AB267" s="211" t="str">
        <f t="shared" si="26"/>
        <v/>
      </c>
    </row>
    <row r="268" spans="1:28" s="210" customFormat="1" ht="20.399999999999999">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24"/>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25"/>
        <v>0</v>
      </c>
      <c r="AB268" s="211" t="str">
        <f t="shared" si="26"/>
        <v/>
      </c>
    </row>
    <row r="269" spans="1:28" s="210" customFormat="1" ht="20.399999999999999">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24"/>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25"/>
        <v>0</v>
      </c>
      <c r="AB269" s="211" t="str">
        <f t="shared" si="26"/>
        <v/>
      </c>
    </row>
    <row r="270" spans="1:28" s="210" customFormat="1" ht="20.399999999999999">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24"/>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25"/>
        <v>0</v>
      </c>
      <c r="AB270" s="211" t="str">
        <f t="shared" si="26"/>
        <v/>
      </c>
    </row>
    <row r="271" spans="1:28" s="210" customFormat="1" ht="20.399999999999999">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24"/>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25"/>
        <v>0</v>
      </c>
      <c r="AB271" s="211" t="str">
        <f t="shared" si="26"/>
        <v/>
      </c>
    </row>
    <row r="272" spans="1:28" s="210" customFormat="1" ht="20.399999999999999">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24"/>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25"/>
        <v>0</v>
      </c>
      <c r="AB272" s="211" t="str">
        <f t="shared" si="26"/>
        <v/>
      </c>
    </row>
    <row r="273" spans="1:28" s="210" customFormat="1" ht="20.399999999999999">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24"/>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25"/>
        <v>0</v>
      </c>
      <c r="AB273" s="211" t="str">
        <f t="shared" si="26"/>
        <v/>
      </c>
    </row>
    <row r="274" spans="1:28" s="210" customFormat="1" ht="20.399999999999999">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24"/>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25"/>
        <v>0</v>
      </c>
      <c r="AB274" s="211" t="str">
        <f t="shared" si="26"/>
        <v/>
      </c>
    </row>
    <row r="275" spans="1:28" s="210" customFormat="1" ht="20.399999999999999">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24"/>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25"/>
        <v>0</v>
      </c>
      <c r="AB275" s="211" t="str">
        <f t="shared" si="26"/>
        <v/>
      </c>
    </row>
    <row r="276" spans="1:28" s="210" customFormat="1" ht="20.399999999999999">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24"/>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25"/>
        <v>0</v>
      </c>
      <c r="AB276" s="211" t="str">
        <f t="shared" si="26"/>
        <v/>
      </c>
    </row>
    <row r="277" spans="1:28" s="210" customFormat="1" ht="20.399999999999999">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24"/>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25"/>
        <v>0</v>
      </c>
      <c r="AB277" s="211" t="str">
        <f t="shared" si="26"/>
        <v/>
      </c>
    </row>
    <row r="278" spans="1:28" s="210" customFormat="1" ht="20.399999999999999">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24"/>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25"/>
        <v>0</v>
      </c>
      <c r="AB278" s="211" t="str">
        <f t="shared" si="26"/>
        <v/>
      </c>
    </row>
    <row r="279" spans="1:28" s="210" customFormat="1" ht="20.399999999999999">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24"/>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25"/>
        <v>0</v>
      </c>
      <c r="AB279" s="211" t="str">
        <f t="shared" si="26"/>
        <v/>
      </c>
    </row>
    <row r="280" spans="1:28" s="210" customFormat="1" ht="20.399999999999999">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24"/>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25"/>
        <v>0</v>
      </c>
      <c r="AB280" s="211" t="str">
        <f t="shared" si="26"/>
        <v/>
      </c>
    </row>
    <row r="281" spans="1:28" s="210" customFormat="1" ht="20.399999999999999">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24"/>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25"/>
        <v>0</v>
      </c>
      <c r="AB281" s="211" t="str">
        <f t="shared" si="26"/>
        <v/>
      </c>
    </row>
    <row r="282" spans="1:28" s="210" customFormat="1" ht="20.399999999999999">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24"/>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25"/>
        <v>0</v>
      </c>
      <c r="AB282" s="211" t="str">
        <f t="shared" si="26"/>
        <v/>
      </c>
    </row>
    <row r="283" spans="1:28" s="210" customFormat="1" ht="20.399999999999999">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24"/>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25"/>
        <v>0</v>
      </c>
      <c r="AB283" s="211" t="str">
        <f t="shared" si="26"/>
        <v/>
      </c>
    </row>
    <row r="284" spans="1:28" s="210" customFormat="1" ht="20.399999999999999">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24"/>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25"/>
        <v>0</v>
      </c>
      <c r="AB284" s="211" t="str">
        <f t="shared" si="26"/>
        <v/>
      </c>
    </row>
    <row r="285" spans="1:28" s="210" customFormat="1" ht="20.399999999999999">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24"/>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25"/>
        <v>0</v>
      </c>
      <c r="AB285" s="211" t="str">
        <f t="shared" si="26"/>
        <v/>
      </c>
    </row>
    <row r="286" spans="1:28" s="210" customFormat="1" ht="20.399999999999999">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24"/>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25"/>
        <v>0</v>
      </c>
      <c r="AB286" s="211" t="str">
        <f t="shared" si="26"/>
        <v/>
      </c>
    </row>
    <row r="287" spans="1:28" s="210" customFormat="1" ht="20.399999999999999">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24"/>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25"/>
        <v>0</v>
      </c>
      <c r="AB287" s="211" t="str">
        <f t="shared" si="26"/>
        <v/>
      </c>
    </row>
    <row r="288" spans="1:28" s="210" customFormat="1" ht="20.399999999999999">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24"/>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25"/>
        <v>0</v>
      </c>
      <c r="AB288" s="211" t="str">
        <f t="shared" si="26"/>
        <v/>
      </c>
    </row>
    <row r="289" spans="1:28" s="210" customFormat="1" ht="20.399999999999999">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24"/>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25"/>
        <v>0</v>
      </c>
      <c r="AB289" s="211" t="str">
        <f t="shared" si="26"/>
        <v/>
      </c>
    </row>
    <row r="290" spans="1:28" s="210" customFormat="1" ht="20.399999999999999">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24"/>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25"/>
        <v>0</v>
      </c>
      <c r="AB290" s="211" t="str">
        <f t="shared" si="26"/>
        <v/>
      </c>
    </row>
    <row r="291" spans="1:28" s="210" customFormat="1" ht="20.399999999999999">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24"/>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25"/>
        <v>0</v>
      </c>
      <c r="AB291" s="211" t="str">
        <f t="shared" si="26"/>
        <v/>
      </c>
    </row>
    <row r="292" spans="1:28" s="210" customFormat="1" ht="20.399999999999999">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24"/>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25"/>
        <v>0</v>
      </c>
      <c r="AB292" s="211" t="str">
        <f t="shared" si="26"/>
        <v/>
      </c>
    </row>
    <row r="293" spans="1:28" s="210" customFormat="1" ht="20.399999999999999">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24"/>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25"/>
        <v>0</v>
      </c>
      <c r="AB293" s="211" t="str">
        <f t="shared" si="26"/>
        <v/>
      </c>
    </row>
    <row r="294" spans="1:28" s="210" customFormat="1" ht="20.399999999999999">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27">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28">IF(AND(C294="Smelter not listed",OR(LEN(D294)=0,LEN(E294)=0)),1,0)</f>
        <v>0</v>
      </c>
      <c r="AB294" s="211" t="str">
        <f t="shared" ref="AB294:AB324" si="29">B294&amp;C294</f>
        <v/>
      </c>
    </row>
    <row r="295" spans="1:28" s="210" customFormat="1" ht="20.399999999999999">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27"/>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28"/>
        <v>0</v>
      </c>
      <c r="AB295" s="211" t="str">
        <f t="shared" si="29"/>
        <v/>
      </c>
    </row>
    <row r="296" spans="1:28" s="210" customFormat="1" ht="20.399999999999999">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27"/>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28"/>
        <v>0</v>
      </c>
      <c r="AB296" s="211" t="str">
        <f t="shared" si="29"/>
        <v/>
      </c>
    </row>
    <row r="297" spans="1:28" s="210" customFormat="1" ht="20.399999999999999">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27"/>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28"/>
        <v>0</v>
      </c>
      <c r="AB297" s="211" t="str">
        <f t="shared" si="29"/>
        <v/>
      </c>
    </row>
    <row r="298" spans="1:28" s="210" customFormat="1" ht="20.399999999999999">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27"/>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28"/>
        <v>0</v>
      </c>
      <c r="AB298" s="211" t="str">
        <f t="shared" si="29"/>
        <v/>
      </c>
    </row>
    <row r="299" spans="1:28" s="210" customFormat="1" ht="20.399999999999999">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27"/>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28"/>
        <v>0</v>
      </c>
      <c r="AB299" s="211" t="str">
        <f t="shared" si="29"/>
        <v/>
      </c>
    </row>
    <row r="300" spans="1:28" s="210" customFormat="1" ht="20.399999999999999">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27"/>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28"/>
        <v>0</v>
      </c>
      <c r="AB300" s="211" t="str">
        <f t="shared" si="29"/>
        <v/>
      </c>
    </row>
    <row r="301" spans="1:28" s="210" customFormat="1" ht="20.399999999999999">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27"/>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28"/>
        <v>0</v>
      </c>
      <c r="AB301" s="211" t="str">
        <f t="shared" si="29"/>
        <v/>
      </c>
    </row>
    <row r="302" spans="1:28" s="210" customFormat="1" ht="20.399999999999999">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27"/>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28"/>
        <v>0</v>
      </c>
      <c r="AB302" s="211" t="str">
        <f t="shared" si="29"/>
        <v/>
      </c>
    </row>
    <row r="303" spans="1:28" s="210" customFormat="1" ht="20.399999999999999">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27"/>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28"/>
        <v>0</v>
      </c>
      <c r="AB303" s="211" t="str">
        <f t="shared" si="29"/>
        <v/>
      </c>
    </row>
    <row r="304" spans="1:28" s="210" customFormat="1" ht="20.399999999999999">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27"/>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28"/>
        <v>0</v>
      </c>
      <c r="AB304" s="211" t="str">
        <f t="shared" si="29"/>
        <v/>
      </c>
    </row>
    <row r="305" spans="1:28" s="210" customFormat="1" ht="20.399999999999999">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27"/>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28"/>
        <v>0</v>
      </c>
      <c r="AB305" s="211" t="str">
        <f t="shared" si="29"/>
        <v/>
      </c>
    </row>
    <row r="306" spans="1:28" s="210" customFormat="1" ht="20.399999999999999">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27"/>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28"/>
        <v>0</v>
      </c>
      <c r="AB306" s="211" t="str">
        <f t="shared" si="29"/>
        <v/>
      </c>
    </row>
    <row r="307" spans="1:28" s="210" customFormat="1" ht="20.399999999999999">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27"/>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28"/>
        <v>0</v>
      </c>
      <c r="AB307" s="211" t="str">
        <f t="shared" si="29"/>
        <v/>
      </c>
    </row>
    <row r="308" spans="1:28" s="210" customFormat="1" ht="20.399999999999999">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27"/>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28"/>
        <v>0</v>
      </c>
      <c r="AB308" s="211" t="str">
        <f t="shared" si="29"/>
        <v/>
      </c>
    </row>
    <row r="309" spans="1:28" s="210" customFormat="1" ht="20.399999999999999">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27"/>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28"/>
        <v>0</v>
      </c>
      <c r="AB309" s="211" t="str">
        <f t="shared" si="29"/>
        <v/>
      </c>
    </row>
    <row r="310" spans="1:28" s="210" customFormat="1" ht="20.399999999999999">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27"/>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28"/>
        <v>0</v>
      </c>
      <c r="AB310" s="211" t="str">
        <f t="shared" si="29"/>
        <v/>
      </c>
    </row>
    <row r="311" spans="1:28" s="210" customFormat="1" ht="20.399999999999999">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27"/>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28"/>
        <v>0</v>
      </c>
      <c r="AB311" s="211" t="str">
        <f t="shared" si="29"/>
        <v/>
      </c>
    </row>
    <row r="312" spans="1:28" s="210" customFormat="1" ht="20.399999999999999">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27"/>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28"/>
        <v>0</v>
      </c>
      <c r="AB312" s="211" t="str">
        <f t="shared" si="29"/>
        <v/>
      </c>
    </row>
    <row r="313" spans="1:28" s="210" customFormat="1" ht="20.399999999999999">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27"/>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28"/>
        <v>0</v>
      </c>
      <c r="AB313" s="211" t="str">
        <f t="shared" si="29"/>
        <v/>
      </c>
    </row>
    <row r="314" spans="1:28" s="210" customFormat="1" ht="20.399999999999999">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27"/>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28"/>
        <v>0</v>
      </c>
      <c r="AB314" s="211" t="str">
        <f t="shared" si="29"/>
        <v/>
      </c>
    </row>
    <row r="315" spans="1:28" s="210" customFormat="1" ht="20.399999999999999">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27"/>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28"/>
        <v>0</v>
      </c>
      <c r="AB315" s="211" t="str">
        <f t="shared" si="29"/>
        <v/>
      </c>
    </row>
    <row r="316" spans="1:28" s="210" customFormat="1" ht="20.399999999999999">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27"/>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28"/>
        <v>0</v>
      </c>
      <c r="AB316" s="211" t="str">
        <f t="shared" si="29"/>
        <v/>
      </c>
    </row>
    <row r="317" spans="1:28" s="210" customFormat="1" ht="20.399999999999999">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27"/>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28"/>
        <v>0</v>
      </c>
      <c r="AB317" s="211" t="str">
        <f t="shared" si="29"/>
        <v/>
      </c>
    </row>
    <row r="318" spans="1:28" s="210" customFormat="1" ht="20.399999999999999">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27"/>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28"/>
        <v>0</v>
      </c>
      <c r="AB318" s="211" t="str">
        <f t="shared" si="29"/>
        <v/>
      </c>
    </row>
    <row r="319" spans="1:28" s="210" customFormat="1" ht="20.399999999999999">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27"/>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28"/>
        <v>0</v>
      </c>
      <c r="AB319" s="211" t="str">
        <f t="shared" si="29"/>
        <v/>
      </c>
    </row>
    <row r="320" spans="1:28" s="210" customFormat="1" ht="20.399999999999999">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27"/>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28"/>
        <v>0</v>
      </c>
      <c r="AB320" s="211" t="str">
        <f t="shared" si="29"/>
        <v/>
      </c>
    </row>
    <row r="321" spans="1:28" s="210" customFormat="1" ht="20.399999999999999">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27"/>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28"/>
        <v>0</v>
      </c>
      <c r="AB321" s="211" t="str">
        <f t="shared" si="29"/>
        <v/>
      </c>
    </row>
    <row r="322" spans="1:28" s="210" customFormat="1" ht="20.399999999999999">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27"/>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28"/>
        <v>0</v>
      </c>
      <c r="AB322" s="211" t="str">
        <f t="shared" si="29"/>
        <v/>
      </c>
    </row>
    <row r="323" spans="1:28" s="210" customFormat="1" ht="20.399999999999999">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27"/>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28"/>
        <v>0</v>
      </c>
      <c r="AB323" s="211" t="str">
        <f t="shared" si="29"/>
        <v/>
      </c>
    </row>
    <row r="324" spans="1:28" s="210" customFormat="1" ht="20.399999999999999">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27"/>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28"/>
        <v>0</v>
      </c>
      <c r="AB324" s="211" t="str">
        <f t="shared" si="29"/>
        <v/>
      </c>
    </row>
    <row r="325" spans="1:28" s="210" customFormat="1" ht="20.399999999999999">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30">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31">IF(AND(C325="Smelter not listed",OR(LEN(D325)=0,LEN(E325)=0)),1,0)</f>
        <v>0</v>
      </c>
      <c r="AB325" s="211" t="str">
        <f t="shared" ref="AB325" si="32">B325&amp;C325</f>
        <v/>
      </c>
    </row>
    <row r="326" spans="1:28" s="210" customFormat="1" ht="20.399999999999999">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33">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34">IF(AND(C326="Smelter not listed",OR(LEN(D326)=0,LEN(E326)=0)),1,0)</f>
        <v>0</v>
      </c>
      <c r="AB326" s="211" t="str">
        <f t="shared" ref="AB326:AB357" si="35">B326&amp;C326</f>
        <v/>
      </c>
    </row>
    <row r="327" spans="1:28" s="210" customFormat="1" ht="20.399999999999999">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33"/>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34"/>
        <v>0</v>
      </c>
      <c r="AB327" s="211" t="str">
        <f t="shared" si="35"/>
        <v/>
      </c>
    </row>
    <row r="328" spans="1:28" s="210" customFormat="1" ht="20.399999999999999">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33"/>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34"/>
        <v>0</v>
      </c>
      <c r="AB328" s="211" t="str">
        <f t="shared" si="35"/>
        <v/>
      </c>
    </row>
    <row r="329" spans="1:28" s="210" customFormat="1" ht="20.399999999999999">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33"/>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34"/>
        <v>0</v>
      </c>
      <c r="AB329" s="211" t="str">
        <f t="shared" si="35"/>
        <v/>
      </c>
    </row>
    <row r="330" spans="1:28" s="210" customFormat="1" ht="20.399999999999999">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33"/>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34"/>
        <v>0</v>
      </c>
      <c r="AB330" s="211" t="str">
        <f t="shared" si="35"/>
        <v/>
      </c>
    </row>
    <row r="331" spans="1:28" s="210" customFormat="1" ht="20.399999999999999">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33"/>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34"/>
        <v>0</v>
      </c>
      <c r="AB331" s="211" t="str">
        <f t="shared" si="35"/>
        <v/>
      </c>
    </row>
    <row r="332" spans="1:28" s="210" customFormat="1" ht="20.399999999999999">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33"/>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34"/>
        <v>0</v>
      </c>
      <c r="AB332" s="211" t="str">
        <f t="shared" si="35"/>
        <v/>
      </c>
    </row>
    <row r="333" spans="1:28" s="210" customFormat="1" ht="20.399999999999999">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33"/>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34"/>
        <v>0</v>
      </c>
      <c r="AB333" s="211" t="str">
        <f t="shared" si="35"/>
        <v/>
      </c>
    </row>
    <row r="334" spans="1:28" s="210" customFormat="1" ht="20.399999999999999">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33"/>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34"/>
        <v>0</v>
      </c>
      <c r="AB334" s="211" t="str">
        <f t="shared" si="35"/>
        <v/>
      </c>
    </row>
    <row r="335" spans="1:28" s="210" customFormat="1" ht="20.399999999999999">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33"/>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34"/>
        <v>0</v>
      </c>
      <c r="AB335" s="211" t="str">
        <f t="shared" si="35"/>
        <v/>
      </c>
    </row>
    <row r="336" spans="1:28" s="210" customFormat="1" ht="20.399999999999999">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33"/>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34"/>
        <v>0</v>
      </c>
      <c r="AB336" s="211" t="str">
        <f t="shared" si="35"/>
        <v/>
      </c>
    </row>
    <row r="337" spans="1:28" s="210" customFormat="1" ht="20.399999999999999">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33"/>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34"/>
        <v>0</v>
      </c>
      <c r="AB337" s="211" t="str">
        <f t="shared" si="35"/>
        <v/>
      </c>
    </row>
    <row r="338" spans="1:28" s="210" customFormat="1" ht="20.399999999999999">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33"/>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34"/>
        <v>0</v>
      </c>
      <c r="AB338" s="211" t="str">
        <f t="shared" si="35"/>
        <v/>
      </c>
    </row>
    <row r="339" spans="1:28" s="210" customFormat="1" ht="20.399999999999999">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33"/>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34"/>
        <v>0</v>
      </c>
      <c r="AB339" s="211" t="str">
        <f t="shared" si="35"/>
        <v/>
      </c>
    </row>
    <row r="340" spans="1:28" s="210" customFormat="1" ht="20.399999999999999">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33"/>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34"/>
        <v>0</v>
      </c>
      <c r="AB340" s="211" t="str">
        <f t="shared" si="35"/>
        <v/>
      </c>
    </row>
    <row r="341" spans="1:28" s="210" customFormat="1" ht="20.399999999999999">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33"/>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34"/>
        <v>0</v>
      </c>
      <c r="AB341" s="211" t="str">
        <f t="shared" si="35"/>
        <v/>
      </c>
    </row>
    <row r="342" spans="1:28" s="210" customFormat="1" ht="20.399999999999999">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33"/>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34"/>
        <v>0</v>
      </c>
      <c r="AB342" s="211" t="str">
        <f t="shared" si="35"/>
        <v/>
      </c>
    </row>
    <row r="343" spans="1:28" s="210" customFormat="1" ht="20.399999999999999">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33"/>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34"/>
        <v>0</v>
      </c>
      <c r="AB343" s="211" t="str">
        <f t="shared" si="35"/>
        <v/>
      </c>
    </row>
    <row r="344" spans="1:28" s="210" customFormat="1" ht="20.399999999999999">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33"/>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34"/>
        <v>0</v>
      </c>
      <c r="AB344" s="211" t="str">
        <f t="shared" si="35"/>
        <v/>
      </c>
    </row>
    <row r="345" spans="1:28" s="210" customFormat="1" ht="20.399999999999999">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33"/>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34"/>
        <v>0</v>
      </c>
      <c r="AB345" s="211" t="str">
        <f t="shared" si="35"/>
        <v/>
      </c>
    </row>
    <row r="346" spans="1:28" s="210" customFormat="1" ht="20.399999999999999">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33"/>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34"/>
        <v>0</v>
      </c>
      <c r="AB346" s="211" t="str">
        <f t="shared" si="35"/>
        <v/>
      </c>
    </row>
    <row r="347" spans="1:28" s="210" customFormat="1" ht="20.399999999999999">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33"/>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34"/>
        <v>0</v>
      </c>
      <c r="AB347" s="211" t="str">
        <f t="shared" si="35"/>
        <v/>
      </c>
    </row>
    <row r="348" spans="1:28" s="210" customFormat="1" ht="20.399999999999999">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33"/>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34"/>
        <v>0</v>
      </c>
      <c r="AB348" s="211" t="str">
        <f t="shared" si="35"/>
        <v/>
      </c>
    </row>
    <row r="349" spans="1:28" s="210" customFormat="1" ht="20.399999999999999">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33"/>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34"/>
        <v>0</v>
      </c>
      <c r="AB349" s="211" t="str">
        <f t="shared" si="35"/>
        <v/>
      </c>
    </row>
    <row r="350" spans="1:28" s="210" customFormat="1" ht="20.399999999999999">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33"/>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34"/>
        <v>0</v>
      </c>
      <c r="AB350" s="211" t="str">
        <f t="shared" si="35"/>
        <v/>
      </c>
    </row>
    <row r="351" spans="1:28" s="210" customFormat="1" ht="20.399999999999999">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33"/>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34"/>
        <v>0</v>
      </c>
      <c r="AB351" s="211" t="str">
        <f t="shared" si="35"/>
        <v/>
      </c>
    </row>
    <row r="352" spans="1:28" s="210" customFormat="1" ht="20.399999999999999">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33"/>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34"/>
        <v>0</v>
      </c>
      <c r="AB352" s="211" t="str">
        <f t="shared" si="35"/>
        <v/>
      </c>
    </row>
    <row r="353" spans="1:28" s="210" customFormat="1" ht="20.399999999999999">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33"/>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34"/>
        <v>0</v>
      </c>
      <c r="AB353" s="211" t="str">
        <f t="shared" si="35"/>
        <v/>
      </c>
    </row>
    <row r="354" spans="1:28" s="210" customFormat="1" ht="20.399999999999999">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33"/>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34"/>
        <v>0</v>
      </c>
      <c r="AB354" s="211" t="str">
        <f t="shared" si="35"/>
        <v/>
      </c>
    </row>
    <row r="355" spans="1:28" s="210" customFormat="1" ht="20.399999999999999">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33"/>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34"/>
        <v>0</v>
      </c>
      <c r="AB355" s="211" t="str">
        <f t="shared" si="35"/>
        <v/>
      </c>
    </row>
    <row r="356" spans="1:28" s="210" customFormat="1" ht="20.399999999999999">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33"/>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34"/>
        <v>0</v>
      </c>
      <c r="AB356" s="211" t="str">
        <f t="shared" si="35"/>
        <v/>
      </c>
    </row>
    <row r="357" spans="1:28" s="210" customFormat="1" ht="20.399999999999999">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33"/>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34"/>
        <v>0</v>
      </c>
      <c r="AB357" s="211" t="str">
        <f t="shared" si="35"/>
        <v/>
      </c>
    </row>
    <row r="358" spans="1:28" s="210" customFormat="1" ht="20.399999999999999">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36">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37">IF(AND(C358="Smelter not listed",OR(LEN(D358)=0,LEN(E358)=0)),1,0)</f>
        <v>0</v>
      </c>
      <c r="AB358" s="211" t="str">
        <f t="shared" ref="AB358:AB388" si="38">B358&amp;C358</f>
        <v/>
      </c>
    </row>
    <row r="359" spans="1:28" s="210" customFormat="1" ht="20.399999999999999">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36"/>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37"/>
        <v>0</v>
      </c>
      <c r="AB359" s="211" t="str">
        <f t="shared" si="38"/>
        <v/>
      </c>
    </row>
    <row r="360" spans="1:28" s="210" customFormat="1" ht="20.399999999999999">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36"/>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37"/>
        <v>0</v>
      </c>
      <c r="AB360" s="211" t="str">
        <f t="shared" si="38"/>
        <v/>
      </c>
    </row>
    <row r="361" spans="1:28" s="210" customFormat="1" ht="20.399999999999999">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36"/>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37"/>
        <v>0</v>
      </c>
      <c r="AB361" s="211" t="str">
        <f t="shared" si="38"/>
        <v/>
      </c>
    </row>
    <row r="362" spans="1:28" s="210" customFormat="1" ht="20.399999999999999">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36"/>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37"/>
        <v>0</v>
      </c>
      <c r="AB362" s="211" t="str">
        <f t="shared" si="38"/>
        <v/>
      </c>
    </row>
    <row r="363" spans="1:28" s="210" customFormat="1" ht="20.399999999999999">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36"/>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37"/>
        <v>0</v>
      </c>
      <c r="AB363" s="211" t="str">
        <f t="shared" si="38"/>
        <v/>
      </c>
    </row>
    <row r="364" spans="1:28" s="210" customFormat="1" ht="20.399999999999999">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36"/>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37"/>
        <v>0</v>
      </c>
      <c r="AB364" s="211" t="str">
        <f t="shared" si="38"/>
        <v/>
      </c>
    </row>
    <row r="365" spans="1:28" s="210" customFormat="1" ht="20.399999999999999">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36"/>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37"/>
        <v>0</v>
      </c>
      <c r="AB365" s="211" t="str">
        <f t="shared" si="38"/>
        <v/>
      </c>
    </row>
    <row r="366" spans="1:28" s="210" customFormat="1" ht="20.399999999999999">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36"/>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37"/>
        <v>0</v>
      </c>
      <c r="AB366" s="211" t="str">
        <f t="shared" si="38"/>
        <v/>
      </c>
    </row>
    <row r="367" spans="1:28" s="210" customFormat="1" ht="20.399999999999999">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36"/>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37"/>
        <v>0</v>
      </c>
      <c r="AB367" s="211" t="str">
        <f t="shared" si="38"/>
        <v/>
      </c>
    </row>
    <row r="368" spans="1:28" s="210" customFormat="1" ht="20.399999999999999">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36"/>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37"/>
        <v>0</v>
      </c>
      <c r="AB368" s="211" t="str">
        <f t="shared" si="38"/>
        <v/>
      </c>
    </row>
    <row r="369" spans="1:28" s="210" customFormat="1" ht="20.399999999999999">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36"/>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37"/>
        <v>0</v>
      </c>
      <c r="AB369" s="211" t="str">
        <f t="shared" si="38"/>
        <v/>
      </c>
    </row>
    <row r="370" spans="1:28" s="210" customFormat="1" ht="20.399999999999999">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36"/>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37"/>
        <v>0</v>
      </c>
      <c r="AB370" s="211" t="str">
        <f t="shared" si="38"/>
        <v/>
      </c>
    </row>
    <row r="371" spans="1:28" s="210" customFormat="1" ht="20.399999999999999">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36"/>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37"/>
        <v>0</v>
      </c>
      <c r="AB371" s="211" t="str">
        <f t="shared" si="38"/>
        <v/>
      </c>
    </row>
    <row r="372" spans="1:28" s="210" customFormat="1" ht="20.399999999999999">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36"/>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37"/>
        <v>0</v>
      </c>
      <c r="AB372" s="211" t="str">
        <f t="shared" si="38"/>
        <v/>
      </c>
    </row>
    <row r="373" spans="1:28" s="210" customFormat="1" ht="20.399999999999999">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36"/>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37"/>
        <v>0</v>
      </c>
      <c r="AB373" s="211" t="str">
        <f t="shared" si="38"/>
        <v/>
      </c>
    </row>
    <row r="374" spans="1:28" s="210" customFormat="1" ht="20.399999999999999">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36"/>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37"/>
        <v>0</v>
      </c>
      <c r="AB374" s="211" t="str">
        <f t="shared" si="38"/>
        <v/>
      </c>
    </row>
    <row r="375" spans="1:28" s="210" customFormat="1" ht="20.399999999999999">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36"/>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37"/>
        <v>0</v>
      </c>
      <c r="AB375" s="211" t="str">
        <f t="shared" si="38"/>
        <v/>
      </c>
    </row>
    <row r="376" spans="1:28" s="210" customFormat="1" ht="20.399999999999999">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36"/>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37"/>
        <v>0</v>
      </c>
      <c r="AB376" s="211" t="str">
        <f t="shared" si="38"/>
        <v/>
      </c>
    </row>
    <row r="377" spans="1:28" s="210" customFormat="1" ht="20.399999999999999">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36"/>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37"/>
        <v>0</v>
      </c>
      <c r="AB377" s="211" t="str">
        <f t="shared" si="38"/>
        <v/>
      </c>
    </row>
    <row r="378" spans="1:28" s="210" customFormat="1" ht="20.399999999999999">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36"/>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37"/>
        <v>0</v>
      </c>
      <c r="AB378" s="211" t="str">
        <f t="shared" si="38"/>
        <v/>
      </c>
    </row>
    <row r="379" spans="1:28" s="210" customFormat="1" ht="20.399999999999999">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36"/>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37"/>
        <v>0</v>
      </c>
      <c r="AB379" s="211" t="str">
        <f t="shared" si="38"/>
        <v/>
      </c>
    </row>
    <row r="380" spans="1:28" s="210" customFormat="1" ht="20.399999999999999">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36"/>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37"/>
        <v>0</v>
      </c>
      <c r="AB380" s="211" t="str">
        <f t="shared" si="38"/>
        <v/>
      </c>
    </row>
    <row r="381" spans="1:28" s="210" customFormat="1" ht="20.399999999999999">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36"/>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37"/>
        <v>0</v>
      </c>
      <c r="AB381" s="211" t="str">
        <f t="shared" si="38"/>
        <v/>
      </c>
    </row>
    <row r="382" spans="1:28" s="210" customFormat="1" ht="20.399999999999999">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36"/>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37"/>
        <v>0</v>
      </c>
      <c r="AB382" s="211" t="str">
        <f t="shared" si="38"/>
        <v/>
      </c>
    </row>
    <row r="383" spans="1:28" s="210" customFormat="1" ht="20.399999999999999">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36"/>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37"/>
        <v>0</v>
      </c>
      <c r="AB383" s="211" t="str">
        <f t="shared" si="38"/>
        <v/>
      </c>
    </row>
    <row r="384" spans="1:28" s="210" customFormat="1" ht="20.399999999999999">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36"/>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37"/>
        <v>0</v>
      </c>
      <c r="AB384" s="211" t="str">
        <f t="shared" si="38"/>
        <v/>
      </c>
    </row>
    <row r="385" spans="1:28" s="210" customFormat="1" ht="20.399999999999999">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36"/>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37"/>
        <v>0</v>
      </c>
      <c r="AB385" s="211" t="str">
        <f t="shared" si="38"/>
        <v/>
      </c>
    </row>
    <row r="386" spans="1:28" s="210" customFormat="1" ht="20.399999999999999">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36"/>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37"/>
        <v>0</v>
      </c>
      <c r="AB386" s="211" t="str">
        <f t="shared" si="38"/>
        <v/>
      </c>
    </row>
    <row r="387" spans="1:28" s="210" customFormat="1" ht="20.399999999999999">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36"/>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37"/>
        <v>0</v>
      </c>
      <c r="AB387" s="211" t="str">
        <f t="shared" si="38"/>
        <v/>
      </c>
    </row>
    <row r="388" spans="1:28" s="210" customFormat="1" ht="20.399999999999999">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36"/>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37"/>
        <v>0</v>
      </c>
      <c r="AB388" s="211" t="str">
        <f t="shared" si="38"/>
        <v/>
      </c>
    </row>
    <row r="389" spans="1:28" s="210" customFormat="1" ht="20.399999999999999">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39">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40">IF(AND(C389="Smelter not listed",OR(LEN(D389)=0,LEN(E389)=0)),1,0)</f>
        <v>0</v>
      </c>
      <c r="AB389" s="211" t="str">
        <f t="shared" ref="AB389" si="41">B389&amp;C389</f>
        <v/>
      </c>
    </row>
    <row r="390" spans="1:28" s="210" customFormat="1" ht="20.399999999999999">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42">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43">IF(AND(C390="Smelter not listed",OR(LEN(D390)=0,LEN(E390)=0)),1,0)</f>
        <v>0</v>
      </c>
      <c r="AB390" s="211" t="str">
        <f t="shared" ref="AB390:AB421" si="44">B390&amp;C390</f>
        <v/>
      </c>
    </row>
    <row r="391" spans="1:28" s="210" customFormat="1" ht="20.399999999999999">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42"/>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43"/>
        <v>0</v>
      </c>
      <c r="AB391" s="211" t="str">
        <f t="shared" si="44"/>
        <v/>
      </c>
    </row>
    <row r="392" spans="1:28" s="210" customFormat="1" ht="20.399999999999999">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42"/>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43"/>
        <v>0</v>
      </c>
      <c r="AB392" s="211" t="str">
        <f t="shared" si="44"/>
        <v/>
      </c>
    </row>
    <row r="393" spans="1:28" s="210" customFormat="1" ht="20.399999999999999">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42"/>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43"/>
        <v>0</v>
      </c>
      <c r="AB393" s="211" t="str">
        <f t="shared" si="44"/>
        <v/>
      </c>
    </row>
    <row r="394" spans="1:28" s="210" customFormat="1" ht="20.399999999999999">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42"/>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43"/>
        <v>0</v>
      </c>
      <c r="AB394" s="211" t="str">
        <f t="shared" si="44"/>
        <v/>
      </c>
    </row>
    <row r="395" spans="1:28" s="210" customFormat="1" ht="20.399999999999999">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42"/>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43"/>
        <v>0</v>
      </c>
      <c r="AB395" s="211" t="str">
        <f t="shared" si="44"/>
        <v/>
      </c>
    </row>
    <row r="396" spans="1:28" s="210" customFormat="1" ht="20.399999999999999">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42"/>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43"/>
        <v>0</v>
      </c>
      <c r="AB396" s="211" t="str">
        <f t="shared" si="44"/>
        <v/>
      </c>
    </row>
    <row r="397" spans="1:28" s="210" customFormat="1" ht="20.399999999999999">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42"/>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43"/>
        <v>0</v>
      </c>
      <c r="AB397" s="211" t="str">
        <f t="shared" si="44"/>
        <v/>
      </c>
    </row>
    <row r="398" spans="1:28" s="210" customFormat="1" ht="20.399999999999999">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42"/>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43"/>
        <v>0</v>
      </c>
      <c r="AB398" s="211" t="str">
        <f t="shared" si="44"/>
        <v/>
      </c>
    </row>
    <row r="399" spans="1:28" s="210" customFormat="1" ht="20.399999999999999">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42"/>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43"/>
        <v>0</v>
      </c>
      <c r="AB399" s="211" t="str">
        <f t="shared" si="44"/>
        <v/>
      </c>
    </row>
    <row r="400" spans="1:28" s="210" customFormat="1" ht="20.399999999999999">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42"/>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43"/>
        <v>0</v>
      </c>
      <c r="AB400" s="211" t="str">
        <f t="shared" si="44"/>
        <v/>
      </c>
    </row>
    <row r="401" spans="1:28" s="210" customFormat="1" ht="20.399999999999999">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42"/>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43"/>
        <v>0</v>
      </c>
      <c r="AB401" s="211" t="str">
        <f t="shared" si="44"/>
        <v/>
      </c>
    </row>
    <row r="402" spans="1:28" s="210" customFormat="1" ht="20.399999999999999">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42"/>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43"/>
        <v>0</v>
      </c>
      <c r="AB402" s="211" t="str">
        <f t="shared" si="44"/>
        <v/>
      </c>
    </row>
    <row r="403" spans="1:28" s="210" customFormat="1" ht="20.399999999999999">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42"/>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43"/>
        <v>0</v>
      </c>
      <c r="AB403" s="211" t="str">
        <f t="shared" si="44"/>
        <v/>
      </c>
    </row>
    <row r="404" spans="1:28" s="210" customFormat="1" ht="20.399999999999999">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42"/>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43"/>
        <v>0</v>
      </c>
      <c r="AB404" s="211" t="str">
        <f t="shared" si="44"/>
        <v/>
      </c>
    </row>
    <row r="405" spans="1:28" s="210" customFormat="1" ht="20.399999999999999">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42"/>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43"/>
        <v>0</v>
      </c>
      <c r="AB405" s="211" t="str">
        <f t="shared" si="44"/>
        <v/>
      </c>
    </row>
    <row r="406" spans="1:28" s="210" customFormat="1" ht="20.399999999999999">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42"/>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43"/>
        <v>0</v>
      </c>
      <c r="AB406" s="211" t="str">
        <f t="shared" si="44"/>
        <v/>
      </c>
    </row>
    <row r="407" spans="1:28" s="210" customFormat="1" ht="20.399999999999999">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42"/>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43"/>
        <v>0</v>
      </c>
      <c r="AB407" s="211" t="str">
        <f t="shared" si="44"/>
        <v/>
      </c>
    </row>
    <row r="408" spans="1:28" s="210" customFormat="1" ht="20.399999999999999">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42"/>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43"/>
        <v>0</v>
      </c>
      <c r="AB408" s="211" t="str">
        <f t="shared" si="44"/>
        <v/>
      </c>
    </row>
    <row r="409" spans="1:28" s="210" customFormat="1" ht="20.399999999999999">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42"/>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43"/>
        <v>0</v>
      </c>
      <c r="AB409" s="211" t="str">
        <f t="shared" si="44"/>
        <v/>
      </c>
    </row>
    <row r="410" spans="1:28" s="210" customFormat="1" ht="20.399999999999999">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42"/>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43"/>
        <v>0</v>
      </c>
      <c r="AB410" s="211" t="str">
        <f t="shared" si="44"/>
        <v/>
      </c>
    </row>
    <row r="411" spans="1:28" s="210" customFormat="1" ht="20.399999999999999">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42"/>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43"/>
        <v>0</v>
      </c>
      <c r="AB411" s="211" t="str">
        <f t="shared" si="44"/>
        <v/>
      </c>
    </row>
    <row r="412" spans="1:28" s="210" customFormat="1" ht="20.399999999999999">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42"/>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43"/>
        <v>0</v>
      </c>
      <c r="AB412" s="211" t="str">
        <f t="shared" si="44"/>
        <v/>
      </c>
    </row>
    <row r="413" spans="1:28" s="210" customFormat="1" ht="20.399999999999999">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42"/>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43"/>
        <v>0</v>
      </c>
      <c r="AB413" s="211" t="str">
        <f t="shared" si="44"/>
        <v/>
      </c>
    </row>
    <row r="414" spans="1:28" s="210" customFormat="1" ht="20.399999999999999">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42"/>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43"/>
        <v>0</v>
      </c>
      <c r="AB414" s="211" t="str">
        <f t="shared" si="44"/>
        <v/>
      </c>
    </row>
    <row r="415" spans="1:28" s="210" customFormat="1" ht="20.399999999999999">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42"/>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43"/>
        <v>0</v>
      </c>
      <c r="AB415" s="211" t="str">
        <f t="shared" si="44"/>
        <v/>
      </c>
    </row>
    <row r="416" spans="1:28" s="210" customFormat="1" ht="20.399999999999999">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42"/>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43"/>
        <v>0</v>
      </c>
      <c r="AB416" s="211" t="str">
        <f t="shared" si="44"/>
        <v/>
      </c>
    </row>
    <row r="417" spans="1:28" s="210" customFormat="1" ht="20.399999999999999">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42"/>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43"/>
        <v>0</v>
      </c>
      <c r="AB417" s="211" t="str">
        <f t="shared" si="44"/>
        <v/>
      </c>
    </row>
    <row r="418" spans="1:28" s="210" customFormat="1" ht="20.399999999999999">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42"/>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43"/>
        <v>0</v>
      </c>
      <c r="AB418" s="211" t="str">
        <f t="shared" si="44"/>
        <v/>
      </c>
    </row>
    <row r="419" spans="1:28" s="210" customFormat="1" ht="20.399999999999999">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42"/>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43"/>
        <v>0</v>
      </c>
      <c r="AB419" s="211" t="str">
        <f t="shared" si="44"/>
        <v/>
      </c>
    </row>
    <row r="420" spans="1:28" s="210" customFormat="1" ht="20.399999999999999">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42"/>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43"/>
        <v>0</v>
      </c>
      <c r="AB420" s="211" t="str">
        <f t="shared" si="44"/>
        <v/>
      </c>
    </row>
    <row r="421" spans="1:28" s="210" customFormat="1" ht="20.399999999999999">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42"/>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43"/>
        <v>0</v>
      </c>
      <c r="AB421" s="211" t="str">
        <f t="shared" si="44"/>
        <v/>
      </c>
    </row>
    <row r="422" spans="1:28" s="210" customFormat="1" ht="20.399999999999999">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45">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46">IF(AND(C422="Smelter not listed",OR(LEN(D422)=0,LEN(E422)=0)),1,0)</f>
        <v>0</v>
      </c>
      <c r="AB422" s="211" t="str">
        <f t="shared" ref="AB422:AB452" si="47">B422&amp;C422</f>
        <v/>
      </c>
    </row>
    <row r="423" spans="1:28" s="210" customFormat="1" ht="20.399999999999999">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45"/>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46"/>
        <v>0</v>
      </c>
      <c r="AB423" s="211" t="str">
        <f t="shared" si="47"/>
        <v/>
      </c>
    </row>
    <row r="424" spans="1:28" s="210" customFormat="1" ht="20.399999999999999">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45"/>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46"/>
        <v>0</v>
      </c>
      <c r="AB424" s="211" t="str">
        <f t="shared" si="47"/>
        <v/>
      </c>
    </row>
    <row r="425" spans="1:28" s="210" customFormat="1" ht="20.399999999999999">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45"/>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46"/>
        <v>0</v>
      </c>
      <c r="AB425" s="211" t="str">
        <f t="shared" si="47"/>
        <v/>
      </c>
    </row>
    <row r="426" spans="1:28" s="210" customFormat="1" ht="20.399999999999999">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45"/>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46"/>
        <v>0</v>
      </c>
      <c r="AB426" s="211" t="str">
        <f t="shared" si="47"/>
        <v/>
      </c>
    </row>
    <row r="427" spans="1:28" s="210" customFormat="1" ht="20.399999999999999">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45"/>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46"/>
        <v>0</v>
      </c>
      <c r="AB427" s="211" t="str">
        <f t="shared" si="47"/>
        <v/>
      </c>
    </row>
    <row r="428" spans="1:28" s="210" customFormat="1" ht="20.399999999999999">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45"/>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46"/>
        <v>0</v>
      </c>
      <c r="AB428" s="211" t="str">
        <f t="shared" si="47"/>
        <v/>
      </c>
    </row>
    <row r="429" spans="1:28" s="210" customFormat="1" ht="20.399999999999999">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45"/>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46"/>
        <v>0</v>
      </c>
      <c r="AB429" s="211" t="str">
        <f t="shared" si="47"/>
        <v/>
      </c>
    </row>
    <row r="430" spans="1:28" s="210" customFormat="1" ht="20.399999999999999">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45"/>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46"/>
        <v>0</v>
      </c>
      <c r="AB430" s="211" t="str">
        <f t="shared" si="47"/>
        <v/>
      </c>
    </row>
    <row r="431" spans="1:28" s="210" customFormat="1" ht="20.399999999999999">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45"/>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46"/>
        <v>0</v>
      </c>
      <c r="AB431" s="211" t="str">
        <f t="shared" si="47"/>
        <v/>
      </c>
    </row>
    <row r="432" spans="1:28" s="210" customFormat="1" ht="20.399999999999999">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45"/>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46"/>
        <v>0</v>
      </c>
      <c r="AB432" s="211" t="str">
        <f t="shared" si="47"/>
        <v/>
      </c>
    </row>
    <row r="433" spans="1:28" s="210" customFormat="1" ht="20.399999999999999">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45"/>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46"/>
        <v>0</v>
      </c>
      <c r="AB433" s="211" t="str">
        <f t="shared" si="47"/>
        <v/>
      </c>
    </row>
    <row r="434" spans="1:28" s="210" customFormat="1" ht="20.399999999999999">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45"/>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46"/>
        <v>0</v>
      </c>
      <c r="AB434" s="211" t="str">
        <f t="shared" si="47"/>
        <v/>
      </c>
    </row>
    <row r="435" spans="1:28" s="210" customFormat="1" ht="20.399999999999999">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45"/>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46"/>
        <v>0</v>
      </c>
      <c r="AB435" s="211" t="str">
        <f t="shared" si="47"/>
        <v/>
      </c>
    </row>
    <row r="436" spans="1:28" s="210" customFormat="1" ht="20.399999999999999">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45"/>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46"/>
        <v>0</v>
      </c>
      <c r="AB436" s="211" t="str">
        <f t="shared" si="47"/>
        <v/>
      </c>
    </row>
    <row r="437" spans="1:28" s="210" customFormat="1" ht="20.399999999999999">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45"/>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46"/>
        <v>0</v>
      </c>
      <c r="AB437" s="211" t="str">
        <f t="shared" si="47"/>
        <v/>
      </c>
    </row>
    <row r="438" spans="1:28" s="210" customFormat="1" ht="20.399999999999999">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45"/>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46"/>
        <v>0</v>
      </c>
      <c r="AB438" s="211" t="str">
        <f t="shared" si="47"/>
        <v/>
      </c>
    </row>
    <row r="439" spans="1:28" s="210" customFormat="1" ht="20.399999999999999">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45"/>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46"/>
        <v>0</v>
      </c>
      <c r="AB439" s="211" t="str">
        <f t="shared" si="47"/>
        <v/>
      </c>
    </row>
    <row r="440" spans="1:28" s="210" customFormat="1" ht="20.399999999999999">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45"/>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46"/>
        <v>0</v>
      </c>
      <c r="AB440" s="211" t="str">
        <f t="shared" si="47"/>
        <v/>
      </c>
    </row>
    <row r="441" spans="1:28" s="210" customFormat="1" ht="20.399999999999999">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45"/>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46"/>
        <v>0</v>
      </c>
      <c r="AB441" s="211" t="str">
        <f t="shared" si="47"/>
        <v/>
      </c>
    </row>
    <row r="442" spans="1:28" s="210" customFormat="1" ht="20.399999999999999">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45"/>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46"/>
        <v>0</v>
      </c>
      <c r="AB442" s="211" t="str">
        <f t="shared" si="47"/>
        <v/>
      </c>
    </row>
    <row r="443" spans="1:28" s="210" customFormat="1" ht="20.399999999999999">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45"/>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46"/>
        <v>0</v>
      </c>
      <c r="AB443" s="211" t="str">
        <f t="shared" si="47"/>
        <v/>
      </c>
    </row>
    <row r="444" spans="1:28" s="210" customFormat="1" ht="20.399999999999999">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45"/>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46"/>
        <v>0</v>
      </c>
      <c r="AB444" s="211" t="str">
        <f t="shared" si="47"/>
        <v/>
      </c>
    </row>
    <row r="445" spans="1:28" s="210" customFormat="1" ht="20.399999999999999">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45"/>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46"/>
        <v>0</v>
      </c>
      <c r="AB445" s="211" t="str">
        <f t="shared" si="47"/>
        <v/>
      </c>
    </row>
    <row r="446" spans="1:28" s="210" customFormat="1" ht="20.399999999999999">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45"/>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46"/>
        <v>0</v>
      </c>
      <c r="AB446" s="211" t="str">
        <f t="shared" si="47"/>
        <v/>
      </c>
    </row>
    <row r="447" spans="1:28" s="210" customFormat="1" ht="20.399999999999999">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45"/>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46"/>
        <v>0</v>
      </c>
      <c r="AB447" s="211" t="str">
        <f t="shared" si="47"/>
        <v/>
      </c>
    </row>
    <row r="448" spans="1:28" s="210" customFormat="1" ht="20.399999999999999">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45"/>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46"/>
        <v>0</v>
      </c>
      <c r="AB448" s="211" t="str">
        <f t="shared" si="47"/>
        <v/>
      </c>
    </row>
    <row r="449" spans="1:28" s="210" customFormat="1" ht="20.399999999999999">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45"/>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46"/>
        <v>0</v>
      </c>
      <c r="AB449" s="211" t="str">
        <f t="shared" si="47"/>
        <v/>
      </c>
    </row>
    <row r="450" spans="1:28" s="210" customFormat="1" ht="20.399999999999999">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45"/>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46"/>
        <v>0</v>
      </c>
      <c r="AB450" s="211" t="str">
        <f t="shared" si="47"/>
        <v/>
      </c>
    </row>
    <row r="451" spans="1:28" s="210" customFormat="1" ht="20.399999999999999">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45"/>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46"/>
        <v>0</v>
      </c>
      <c r="AB451" s="211" t="str">
        <f t="shared" si="47"/>
        <v/>
      </c>
    </row>
    <row r="452" spans="1:28" s="210" customFormat="1" ht="20.399999999999999">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45"/>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46"/>
        <v>0</v>
      </c>
      <c r="AB452" s="211" t="str">
        <f t="shared" si="47"/>
        <v/>
      </c>
    </row>
    <row r="453" spans="1:28" s="210" customFormat="1" ht="20.399999999999999">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48">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49">IF(AND(C453="Smelter not listed",OR(LEN(D453)=0,LEN(E453)=0)),1,0)</f>
        <v>0</v>
      </c>
      <c r="AB453" s="211" t="str">
        <f t="shared" ref="AB453" si="50">B453&amp;C453</f>
        <v/>
      </c>
    </row>
    <row r="454" spans="1:28" s="210" customFormat="1" ht="20.399999999999999">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51">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52">IF(AND(C454="Smelter not listed",OR(LEN(D454)=0,LEN(E454)=0)),1,0)</f>
        <v>0</v>
      </c>
      <c r="AB454" s="211" t="str">
        <f t="shared" ref="AB454:AB485" si="53">B454&amp;C454</f>
        <v/>
      </c>
    </row>
    <row r="455" spans="1:28" s="210" customFormat="1" ht="20.399999999999999">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51"/>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52"/>
        <v>0</v>
      </c>
      <c r="AB455" s="211" t="str">
        <f t="shared" si="53"/>
        <v/>
      </c>
    </row>
    <row r="456" spans="1:28" s="210" customFormat="1" ht="20.399999999999999">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51"/>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52"/>
        <v>0</v>
      </c>
      <c r="AB456" s="211" t="str">
        <f t="shared" si="53"/>
        <v/>
      </c>
    </row>
    <row r="457" spans="1:28" s="210" customFormat="1" ht="20.399999999999999">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51"/>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52"/>
        <v>0</v>
      </c>
      <c r="AB457" s="211" t="str">
        <f t="shared" si="53"/>
        <v/>
      </c>
    </row>
    <row r="458" spans="1:28" s="210" customFormat="1" ht="20.399999999999999">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51"/>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52"/>
        <v>0</v>
      </c>
      <c r="AB458" s="211" t="str">
        <f t="shared" si="53"/>
        <v/>
      </c>
    </row>
    <row r="459" spans="1:28" s="210" customFormat="1" ht="20.399999999999999">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51"/>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52"/>
        <v>0</v>
      </c>
      <c r="AB459" s="211" t="str">
        <f t="shared" si="53"/>
        <v/>
      </c>
    </row>
    <row r="460" spans="1:28" s="210" customFormat="1" ht="20.399999999999999">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51"/>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52"/>
        <v>0</v>
      </c>
      <c r="AB460" s="211" t="str">
        <f t="shared" si="53"/>
        <v/>
      </c>
    </row>
    <row r="461" spans="1:28" s="210" customFormat="1" ht="20.399999999999999">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51"/>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52"/>
        <v>0</v>
      </c>
      <c r="AB461" s="211" t="str">
        <f t="shared" si="53"/>
        <v/>
      </c>
    </row>
    <row r="462" spans="1:28" s="210" customFormat="1" ht="20.399999999999999">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51"/>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52"/>
        <v>0</v>
      </c>
      <c r="AB462" s="211" t="str">
        <f t="shared" si="53"/>
        <v/>
      </c>
    </row>
    <row r="463" spans="1:28" s="210" customFormat="1" ht="20.399999999999999">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51"/>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52"/>
        <v>0</v>
      </c>
      <c r="AB463" s="211" t="str">
        <f t="shared" si="53"/>
        <v/>
      </c>
    </row>
    <row r="464" spans="1:28" s="210" customFormat="1" ht="20.399999999999999">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51"/>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52"/>
        <v>0</v>
      </c>
      <c r="AB464" s="211" t="str">
        <f t="shared" si="53"/>
        <v/>
      </c>
    </row>
    <row r="465" spans="1:28" s="210" customFormat="1" ht="20.399999999999999">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51"/>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52"/>
        <v>0</v>
      </c>
      <c r="AB465" s="211" t="str">
        <f t="shared" si="53"/>
        <v/>
      </c>
    </row>
    <row r="466" spans="1:28" s="210" customFormat="1" ht="20.399999999999999">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51"/>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52"/>
        <v>0</v>
      </c>
      <c r="AB466" s="211" t="str">
        <f t="shared" si="53"/>
        <v/>
      </c>
    </row>
    <row r="467" spans="1:28" s="210" customFormat="1" ht="20.399999999999999">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51"/>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52"/>
        <v>0</v>
      </c>
      <c r="AB467" s="211" t="str">
        <f t="shared" si="53"/>
        <v/>
      </c>
    </row>
    <row r="468" spans="1:28" s="210" customFormat="1" ht="20.399999999999999">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51"/>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52"/>
        <v>0</v>
      </c>
      <c r="AB468" s="211" t="str">
        <f t="shared" si="53"/>
        <v/>
      </c>
    </row>
    <row r="469" spans="1:28" s="210" customFormat="1" ht="20.399999999999999">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51"/>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52"/>
        <v>0</v>
      </c>
      <c r="AB469" s="211" t="str">
        <f t="shared" si="53"/>
        <v/>
      </c>
    </row>
    <row r="470" spans="1:28" s="210" customFormat="1" ht="20.399999999999999">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51"/>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52"/>
        <v>0</v>
      </c>
      <c r="AB470" s="211" t="str">
        <f t="shared" si="53"/>
        <v/>
      </c>
    </row>
    <row r="471" spans="1:28" s="210" customFormat="1" ht="20.399999999999999">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51"/>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52"/>
        <v>0</v>
      </c>
      <c r="AB471" s="211" t="str">
        <f t="shared" si="53"/>
        <v/>
      </c>
    </row>
    <row r="472" spans="1:28" s="210" customFormat="1" ht="20.399999999999999">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51"/>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52"/>
        <v>0</v>
      </c>
      <c r="AB472" s="211" t="str">
        <f t="shared" si="53"/>
        <v/>
      </c>
    </row>
    <row r="473" spans="1:28" s="210" customFormat="1" ht="20.399999999999999">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51"/>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52"/>
        <v>0</v>
      </c>
      <c r="AB473" s="211" t="str">
        <f t="shared" si="53"/>
        <v/>
      </c>
    </row>
    <row r="474" spans="1:28" s="210" customFormat="1" ht="20.399999999999999">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51"/>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52"/>
        <v>0</v>
      </c>
      <c r="AB474" s="211" t="str">
        <f t="shared" si="53"/>
        <v/>
      </c>
    </row>
    <row r="475" spans="1:28" s="210" customFormat="1" ht="20.399999999999999">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51"/>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52"/>
        <v>0</v>
      </c>
      <c r="AB475" s="211" t="str">
        <f t="shared" si="53"/>
        <v/>
      </c>
    </row>
    <row r="476" spans="1:28" s="210" customFormat="1" ht="20.399999999999999">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51"/>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52"/>
        <v>0</v>
      </c>
      <c r="AB476" s="211" t="str">
        <f t="shared" si="53"/>
        <v/>
      </c>
    </row>
    <row r="477" spans="1:28" s="210" customFormat="1" ht="20.399999999999999">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51"/>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52"/>
        <v>0</v>
      </c>
      <c r="AB477" s="211" t="str">
        <f t="shared" si="53"/>
        <v/>
      </c>
    </row>
    <row r="478" spans="1:28" s="210" customFormat="1" ht="20.399999999999999">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51"/>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52"/>
        <v>0</v>
      </c>
      <c r="AB478" s="211" t="str">
        <f t="shared" si="53"/>
        <v/>
      </c>
    </row>
    <row r="479" spans="1:28" s="210" customFormat="1" ht="20.399999999999999">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51"/>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52"/>
        <v>0</v>
      </c>
      <c r="AB479" s="211" t="str">
        <f t="shared" si="53"/>
        <v/>
      </c>
    </row>
    <row r="480" spans="1:28" s="210" customFormat="1" ht="20.399999999999999">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51"/>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52"/>
        <v>0</v>
      </c>
      <c r="AB480" s="211" t="str">
        <f t="shared" si="53"/>
        <v/>
      </c>
    </row>
    <row r="481" spans="1:28" s="210" customFormat="1" ht="20.399999999999999">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51"/>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52"/>
        <v>0</v>
      </c>
      <c r="AB481" s="211" t="str">
        <f t="shared" si="53"/>
        <v/>
      </c>
    </row>
    <row r="482" spans="1:28" s="210" customFormat="1" ht="20.399999999999999">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51"/>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52"/>
        <v>0</v>
      </c>
      <c r="AB482" s="211" t="str">
        <f t="shared" si="53"/>
        <v/>
      </c>
    </row>
    <row r="483" spans="1:28" s="210" customFormat="1" ht="20.399999999999999">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51"/>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52"/>
        <v>0</v>
      </c>
      <c r="AB483" s="211" t="str">
        <f t="shared" si="53"/>
        <v/>
      </c>
    </row>
    <row r="484" spans="1:28" s="210" customFormat="1" ht="20.399999999999999">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51"/>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52"/>
        <v>0</v>
      </c>
      <c r="AB484" s="211" t="str">
        <f t="shared" si="53"/>
        <v/>
      </c>
    </row>
    <row r="485" spans="1:28" s="210" customFormat="1" ht="20.399999999999999">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51"/>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52"/>
        <v>0</v>
      </c>
      <c r="AB485" s="211" t="str">
        <f t="shared" si="53"/>
        <v/>
      </c>
    </row>
    <row r="486" spans="1:28" s="210" customFormat="1" ht="20.399999999999999">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54">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55">IF(AND(C486="Smelter not listed",OR(LEN(D486)=0,LEN(E486)=0)),1,0)</f>
        <v>0</v>
      </c>
      <c r="AB486" s="211" t="str">
        <f t="shared" ref="AB486:AB516" si="56">B486&amp;C486</f>
        <v/>
      </c>
    </row>
    <row r="487" spans="1:28" s="210" customFormat="1" ht="20.399999999999999">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54"/>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55"/>
        <v>0</v>
      </c>
      <c r="AB487" s="211" t="str">
        <f t="shared" si="56"/>
        <v/>
      </c>
    </row>
    <row r="488" spans="1:28" s="210" customFormat="1" ht="20.399999999999999">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54"/>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55"/>
        <v>0</v>
      </c>
      <c r="AB488" s="211" t="str">
        <f t="shared" si="56"/>
        <v/>
      </c>
    </row>
    <row r="489" spans="1:28" s="210" customFormat="1" ht="20.399999999999999">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54"/>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55"/>
        <v>0</v>
      </c>
      <c r="AB489" s="211" t="str">
        <f t="shared" si="56"/>
        <v/>
      </c>
    </row>
    <row r="490" spans="1:28" s="210" customFormat="1" ht="20.399999999999999">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54"/>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55"/>
        <v>0</v>
      </c>
      <c r="AB490" s="211" t="str">
        <f t="shared" si="56"/>
        <v/>
      </c>
    </row>
    <row r="491" spans="1:28" s="210" customFormat="1" ht="20.399999999999999">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54"/>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55"/>
        <v>0</v>
      </c>
      <c r="AB491" s="211" t="str">
        <f t="shared" si="56"/>
        <v/>
      </c>
    </row>
    <row r="492" spans="1:28" s="210" customFormat="1" ht="20.399999999999999">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54"/>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55"/>
        <v>0</v>
      </c>
      <c r="AB492" s="211" t="str">
        <f t="shared" si="56"/>
        <v/>
      </c>
    </row>
    <row r="493" spans="1:28" s="210" customFormat="1" ht="20.399999999999999">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54"/>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55"/>
        <v>0</v>
      </c>
      <c r="AB493" s="211" t="str">
        <f t="shared" si="56"/>
        <v/>
      </c>
    </row>
    <row r="494" spans="1:28" s="210" customFormat="1" ht="20.399999999999999">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54"/>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55"/>
        <v>0</v>
      </c>
      <c r="AB494" s="211" t="str">
        <f t="shared" si="56"/>
        <v/>
      </c>
    </row>
    <row r="495" spans="1:28" s="210" customFormat="1" ht="20.399999999999999">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54"/>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55"/>
        <v>0</v>
      </c>
      <c r="AB495" s="211" t="str">
        <f t="shared" si="56"/>
        <v/>
      </c>
    </row>
    <row r="496" spans="1:28" s="210" customFormat="1" ht="20.399999999999999">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54"/>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55"/>
        <v>0</v>
      </c>
      <c r="AB496" s="211" t="str">
        <f t="shared" si="56"/>
        <v/>
      </c>
    </row>
    <row r="497" spans="1:28" s="210" customFormat="1" ht="20.399999999999999">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54"/>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55"/>
        <v>0</v>
      </c>
      <c r="AB497" s="211" t="str">
        <f t="shared" si="56"/>
        <v/>
      </c>
    </row>
    <row r="498" spans="1:28" s="210" customFormat="1" ht="20.399999999999999">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54"/>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55"/>
        <v>0</v>
      </c>
      <c r="AB498" s="211" t="str">
        <f t="shared" si="56"/>
        <v/>
      </c>
    </row>
    <row r="499" spans="1:28" s="210" customFormat="1" ht="20.399999999999999">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54"/>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55"/>
        <v>0</v>
      </c>
      <c r="AB499" s="211" t="str">
        <f t="shared" si="56"/>
        <v/>
      </c>
    </row>
    <row r="500" spans="1:28" s="210" customFormat="1" ht="20.399999999999999">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54"/>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55"/>
        <v>0</v>
      </c>
      <c r="AB500" s="211" t="str">
        <f t="shared" si="56"/>
        <v/>
      </c>
    </row>
    <row r="501" spans="1:28" s="210" customFormat="1" ht="20.399999999999999">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54"/>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55"/>
        <v>0</v>
      </c>
      <c r="AB501" s="211" t="str">
        <f t="shared" si="56"/>
        <v/>
      </c>
    </row>
    <row r="502" spans="1:28" s="210" customFormat="1" ht="20.399999999999999">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54"/>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55"/>
        <v>0</v>
      </c>
      <c r="AB502" s="211" t="str">
        <f t="shared" si="56"/>
        <v/>
      </c>
    </row>
    <row r="503" spans="1:28" s="210" customFormat="1" ht="20.399999999999999">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54"/>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55"/>
        <v>0</v>
      </c>
      <c r="AB503" s="211" t="str">
        <f t="shared" si="56"/>
        <v/>
      </c>
    </row>
    <row r="504" spans="1:28" s="210" customFormat="1" ht="20.399999999999999">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54"/>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55"/>
        <v>0</v>
      </c>
      <c r="AB504" s="211" t="str">
        <f t="shared" si="56"/>
        <v/>
      </c>
    </row>
    <row r="505" spans="1:28" s="210" customFormat="1" ht="20.399999999999999">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54"/>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55"/>
        <v>0</v>
      </c>
      <c r="AB505" s="211" t="str">
        <f t="shared" si="56"/>
        <v/>
      </c>
    </row>
    <row r="506" spans="1:28" s="210" customFormat="1" ht="20.399999999999999">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54"/>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55"/>
        <v>0</v>
      </c>
      <c r="AB506" s="211" t="str">
        <f t="shared" si="56"/>
        <v/>
      </c>
    </row>
    <row r="507" spans="1:28" s="210" customFormat="1" ht="20.399999999999999">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54"/>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55"/>
        <v>0</v>
      </c>
      <c r="AB507" s="211" t="str">
        <f t="shared" si="56"/>
        <v/>
      </c>
    </row>
    <row r="508" spans="1:28" s="210" customFormat="1" ht="20.399999999999999">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54"/>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55"/>
        <v>0</v>
      </c>
      <c r="AB508" s="211" t="str">
        <f t="shared" si="56"/>
        <v/>
      </c>
    </row>
    <row r="509" spans="1:28" s="210" customFormat="1" ht="20.399999999999999">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54"/>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55"/>
        <v>0</v>
      </c>
      <c r="AB509" s="211" t="str">
        <f t="shared" si="56"/>
        <v/>
      </c>
    </row>
    <row r="510" spans="1:28" s="210" customFormat="1" ht="20.399999999999999">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54"/>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55"/>
        <v>0</v>
      </c>
      <c r="AB510" s="211" t="str">
        <f t="shared" si="56"/>
        <v/>
      </c>
    </row>
    <row r="511" spans="1:28" s="210" customFormat="1" ht="20.399999999999999">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54"/>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55"/>
        <v>0</v>
      </c>
      <c r="AB511" s="211" t="str">
        <f t="shared" si="56"/>
        <v/>
      </c>
    </row>
    <row r="512" spans="1:28" s="210" customFormat="1" ht="20.399999999999999">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54"/>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55"/>
        <v>0</v>
      </c>
      <c r="AB512" s="211" t="str">
        <f t="shared" si="56"/>
        <v/>
      </c>
    </row>
    <row r="513" spans="1:28" s="210" customFormat="1" ht="20.399999999999999">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54"/>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55"/>
        <v>0</v>
      </c>
      <c r="AB513" s="211" t="str">
        <f t="shared" si="56"/>
        <v/>
      </c>
    </row>
    <row r="514" spans="1:28" s="210" customFormat="1" ht="20.399999999999999">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54"/>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55"/>
        <v>0</v>
      </c>
      <c r="AB514" s="211" t="str">
        <f t="shared" si="56"/>
        <v/>
      </c>
    </row>
    <row r="515" spans="1:28" s="210" customFormat="1" ht="20.399999999999999">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54"/>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55"/>
        <v>0</v>
      </c>
      <c r="AB515" s="211" t="str">
        <f t="shared" si="56"/>
        <v/>
      </c>
    </row>
    <row r="516" spans="1:28" s="210" customFormat="1" ht="20.399999999999999">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54"/>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55"/>
        <v>0</v>
      </c>
      <c r="AB516" s="211" t="str">
        <f t="shared" si="56"/>
        <v/>
      </c>
    </row>
    <row r="517" spans="1:28" s="210" customFormat="1" ht="20.399999999999999">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57">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58">IF(AND(C517="Smelter not listed",OR(LEN(D517)=0,LEN(E517)=0)),1,0)</f>
        <v>0</v>
      </c>
      <c r="AB517" s="211" t="str">
        <f t="shared" ref="AB517" si="59">B517&amp;C517</f>
        <v/>
      </c>
    </row>
    <row r="518" spans="1:28" s="210" customFormat="1" ht="20.399999999999999">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60">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61">IF(AND(C518="Smelter not listed",OR(LEN(D518)=0,LEN(E518)=0)),1,0)</f>
        <v>0</v>
      </c>
      <c r="AB518" s="211" t="str">
        <f t="shared" ref="AB518:AB549" si="62">B518&amp;C518</f>
        <v/>
      </c>
    </row>
    <row r="519" spans="1:28" s="210" customFormat="1" ht="20.399999999999999">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60"/>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61"/>
        <v>0</v>
      </c>
      <c r="AB519" s="211" t="str">
        <f t="shared" si="62"/>
        <v/>
      </c>
    </row>
    <row r="520" spans="1:28" s="210" customFormat="1" ht="20.399999999999999">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60"/>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61"/>
        <v>0</v>
      </c>
      <c r="AB520" s="211" t="str">
        <f t="shared" si="62"/>
        <v/>
      </c>
    </row>
    <row r="521" spans="1:28" s="210" customFormat="1" ht="20.399999999999999">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60"/>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61"/>
        <v>0</v>
      </c>
      <c r="AB521" s="211" t="str">
        <f t="shared" si="62"/>
        <v/>
      </c>
    </row>
    <row r="522" spans="1:28" s="210" customFormat="1" ht="20.399999999999999">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60"/>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61"/>
        <v>0</v>
      </c>
      <c r="AB522" s="211" t="str">
        <f t="shared" si="62"/>
        <v/>
      </c>
    </row>
    <row r="523" spans="1:28" s="210" customFormat="1" ht="20.399999999999999">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60"/>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61"/>
        <v>0</v>
      </c>
      <c r="AB523" s="211" t="str">
        <f t="shared" si="62"/>
        <v/>
      </c>
    </row>
    <row r="524" spans="1:28" s="210" customFormat="1" ht="20.399999999999999">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60"/>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61"/>
        <v>0</v>
      </c>
      <c r="AB524" s="211" t="str">
        <f t="shared" si="62"/>
        <v/>
      </c>
    </row>
    <row r="525" spans="1:28" s="210" customFormat="1" ht="20.399999999999999">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60"/>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61"/>
        <v>0</v>
      </c>
      <c r="AB525" s="211" t="str">
        <f t="shared" si="62"/>
        <v/>
      </c>
    </row>
    <row r="526" spans="1:28" s="210" customFormat="1" ht="20.399999999999999">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60"/>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61"/>
        <v>0</v>
      </c>
      <c r="AB526" s="211" t="str">
        <f t="shared" si="62"/>
        <v/>
      </c>
    </row>
    <row r="527" spans="1:28" s="210" customFormat="1" ht="20.399999999999999">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60"/>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61"/>
        <v>0</v>
      </c>
      <c r="AB527" s="211" t="str">
        <f t="shared" si="62"/>
        <v/>
      </c>
    </row>
    <row r="528" spans="1:28" s="210" customFormat="1" ht="20.399999999999999">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60"/>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61"/>
        <v>0</v>
      </c>
      <c r="AB528" s="211" t="str">
        <f t="shared" si="62"/>
        <v/>
      </c>
    </row>
    <row r="529" spans="1:28" s="210" customFormat="1" ht="20.399999999999999">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60"/>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61"/>
        <v>0</v>
      </c>
      <c r="AB529" s="211" t="str">
        <f t="shared" si="62"/>
        <v/>
      </c>
    </row>
    <row r="530" spans="1:28" s="210" customFormat="1" ht="20.399999999999999">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60"/>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61"/>
        <v>0</v>
      </c>
      <c r="AB530" s="211" t="str">
        <f t="shared" si="62"/>
        <v/>
      </c>
    </row>
    <row r="531" spans="1:28" s="210" customFormat="1" ht="20.399999999999999">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60"/>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61"/>
        <v>0</v>
      </c>
      <c r="AB531" s="211" t="str">
        <f t="shared" si="62"/>
        <v/>
      </c>
    </row>
    <row r="532" spans="1:28" s="210" customFormat="1" ht="20.399999999999999">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60"/>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61"/>
        <v>0</v>
      </c>
      <c r="AB532" s="211" t="str">
        <f t="shared" si="62"/>
        <v/>
      </c>
    </row>
    <row r="533" spans="1:28" s="210" customFormat="1" ht="20.399999999999999">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60"/>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61"/>
        <v>0</v>
      </c>
      <c r="AB533" s="211" t="str">
        <f t="shared" si="62"/>
        <v/>
      </c>
    </row>
    <row r="534" spans="1:28" s="210" customFormat="1" ht="20.399999999999999">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60"/>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61"/>
        <v>0</v>
      </c>
      <c r="AB534" s="211" t="str">
        <f t="shared" si="62"/>
        <v/>
      </c>
    </row>
    <row r="535" spans="1:28" s="210" customFormat="1" ht="20.399999999999999">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60"/>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61"/>
        <v>0</v>
      </c>
      <c r="AB535" s="211" t="str">
        <f t="shared" si="62"/>
        <v/>
      </c>
    </row>
    <row r="536" spans="1:28" s="210" customFormat="1" ht="20.399999999999999">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60"/>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61"/>
        <v>0</v>
      </c>
      <c r="AB536" s="211" t="str">
        <f t="shared" si="62"/>
        <v/>
      </c>
    </row>
    <row r="537" spans="1:28" s="210" customFormat="1" ht="20.399999999999999">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60"/>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61"/>
        <v>0</v>
      </c>
      <c r="AB537" s="211" t="str">
        <f t="shared" si="62"/>
        <v/>
      </c>
    </row>
    <row r="538" spans="1:28" s="210" customFormat="1" ht="20.399999999999999">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60"/>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61"/>
        <v>0</v>
      </c>
      <c r="AB538" s="211" t="str">
        <f t="shared" si="62"/>
        <v/>
      </c>
    </row>
    <row r="539" spans="1:28" s="210" customFormat="1" ht="20.399999999999999">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60"/>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61"/>
        <v>0</v>
      </c>
      <c r="AB539" s="211" t="str">
        <f t="shared" si="62"/>
        <v/>
      </c>
    </row>
    <row r="540" spans="1:28" s="210" customFormat="1" ht="20.399999999999999">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60"/>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61"/>
        <v>0</v>
      </c>
      <c r="AB540" s="211" t="str">
        <f t="shared" si="62"/>
        <v/>
      </c>
    </row>
    <row r="541" spans="1:28" s="210" customFormat="1" ht="20.399999999999999">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60"/>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61"/>
        <v>0</v>
      </c>
      <c r="AB541" s="211" t="str">
        <f t="shared" si="62"/>
        <v/>
      </c>
    </row>
    <row r="542" spans="1:28" s="210" customFormat="1" ht="20.399999999999999">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60"/>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61"/>
        <v>0</v>
      </c>
      <c r="AB542" s="211" t="str">
        <f t="shared" si="62"/>
        <v/>
      </c>
    </row>
    <row r="543" spans="1:28" s="210" customFormat="1" ht="20.399999999999999">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60"/>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61"/>
        <v>0</v>
      </c>
      <c r="AB543" s="211" t="str">
        <f t="shared" si="62"/>
        <v/>
      </c>
    </row>
    <row r="544" spans="1:28" s="210" customFormat="1" ht="20.399999999999999">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60"/>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61"/>
        <v>0</v>
      </c>
      <c r="AB544" s="211" t="str">
        <f t="shared" si="62"/>
        <v/>
      </c>
    </row>
    <row r="545" spans="1:28" s="210" customFormat="1" ht="20.399999999999999">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60"/>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61"/>
        <v>0</v>
      </c>
      <c r="AB545" s="211" t="str">
        <f t="shared" si="62"/>
        <v/>
      </c>
    </row>
    <row r="546" spans="1:28" s="210" customFormat="1" ht="20.399999999999999">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60"/>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61"/>
        <v>0</v>
      </c>
      <c r="AB546" s="211" t="str">
        <f t="shared" si="62"/>
        <v/>
      </c>
    </row>
    <row r="547" spans="1:28" s="210" customFormat="1" ht="20.399999999999999">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60"/>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61"/>
        <v>0</v>
      </c>
      <c r="AB547" s="211" t="str">
        <f t="shared" si="62"/>
        <v/>
      </c>
    </row>
    <row r="548" spans="1:28" s="210" customFormat="1" ht="20.399999999999999">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60"/>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61"/>
        <v>0</v>
      </c>
      <c r="AB548" s="211" t="str">
        <f t="shared" si="62"/>
        <v/>
      </c>
    </row>
    <row r="549" spans="1:28" s="210" customFormat="1" ht="20.399999999999999">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60"/>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61"/>
        <v>0</v>
      </c>
      <c r="AB549" s="211" t="str">
        <f t="shared" si="62"/>
        <v/>
      </c>
    </row>
    <row r="550" spans="1:28" s="210" customFormat="1" ht="20.399999999999999">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63">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64">IF(AND(C550="Smelter not listed",OR(LEN(D550)=0,LEN(E550)=0)),1,0)</f>
        <v>0</v>
      </c>
      <c r="AB550" s="211" t="str">
        <f t="shared" ref="AB550:AB580" si="65">B550&amp;C550</f>
        <v/>
      </c>
    </row>
    <row r="551" spans="1:28" s="210" customFormat="1" ht="20.399999999999999">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63"/>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64"/>
        <v>0</v>
      </c>
      <c r="AB551" s="211" t="str">
        <f t="shared" si="65"/>
        <v/>
      </c>
    </row>
    <row r="552" spans="1:28" s="210" customFormat="1" ht="20.399999999999999">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63"/>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64"/>
        <v>0</v>
      </c>
      <c r="AB552" s="211" t="str">
        <f t="shared" si="65"/>
        <v/>
      </c>
    </row>
    <row r="553" spans="1:28" s="210" customFormat="1" ht="20.399999999999999">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63"/>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64"/>
        <v>0</v>
      </c>
      <c r="AB553" s="211" t="str">
        <f t="shared" si="65"/>
        <v/>
      </c>
    </row>
    <row r="554" spans="1:28" s="210" customFormat="1" ht="20.399999999999999">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63"/>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64"/>
        <v>0</v>
      </c>
      <c r="AB554" s="211" t="str">
        <f t="shared" si="65"/>
        <v/>
      </c>
    </row>
    <row r="555" spans="1:28" s="210" customFormat="1" ht="20.399999999999999">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63"/>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64"/>
        <v>0</v>
      </c>
      <c r="AB555" s="211" t="str">
        <f t="shared" si="65"/>
        <v/>
      </c>
    </row>
    <row r="556" spans="1:28" s="210" customFormat="1" ht="20.399999999999999">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63"/>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64"/>
        <v>0</v>
      </c>
      <c r="AB556" s="211" t="str">
        <f t="shared" si="65"/>
        <v/>
      </c>
    </row>
    <row r="557" spans="1:28" s="210" customFormat="1" ht="20.399999999999999">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63"/>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64"/>
        <v>0</v>
      </c>
      <c r="AB557" s="211" t="str">
        <f t="shared" si="65"/>
        <v/>
      </c>
    </row>
    <row r="558" spans="1:28" s="210" customFormat="1" ht="20.399999999999999">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63"/>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64"/>
        <v>0</v>
      </c>
      <c r="AB558" s="211" t="str">
        <f t="shared" si="65"/>
        <v/>
      </c>
    </row>
    <row r="559" spans="1:28" s="210" customFormat="1" ht="20.399999999999999">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63"/>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64"/>
        <v>0</v>
      </c>
      <c r="AB559" s="211" t="str">
        <f t="shared" si="65"/>
        <v/>
      </c>
    </row>
    <row r="560" spans="1:28" s="210" customFormat="1" ht="20.399999999999999">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63"/>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64"/>
        <v>0</v>
      </c>
      <c r="AB560" s="211" t="str">
        <f t="shared" si="65"/>
        <v/>
      </c>
    </row>
    <row r="561" spans="1:28" s="210" customFormat="1" ht="20.399999999999999">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63"/>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64"/>
        <v>0</v>
      </c>
      <c r="AB561" s="211" t="str">
        <f t="shared" si="65"/>
        <v/>
      </c>
    </row>
    <row r="562" spans="1:28" s="210" customFormat="1" ht="20.399999999999999">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63"/>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64"/>
        <v>0</v>
      </c>
      <c r="AB562" s="211" t="str">
        <f t="shared" si="65"/>
        <v/>
      </c>
    </row>
    <row r="563" spans="1:28" s="210" customFormat="1" ht="20.399999999999999">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63"/>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64"/>
        <v>0</v>
      </c>
      <c r="AB563" s="211" t="str">
        <f t="shared" si="65"/>
        <v/>
      </c>
    </row>
    <row r="564" spans="1:28" s="210" customFormat="1" ht="20.399999999999999">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63"/>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64"/>
        <v>0</v>
      </c>
      <c r="AB564" s="211" t="str">
        <f t="shared" si="65"/>
        <v/>
      </c>
    </row>
    <row r="565" spans="1:28" s="210" customFormat="1" ht="20.399999999999999">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63"/>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64"/>
        <v>0</v>
      </c>
      <c r="AB565" s="211" t="str">
        <f t="shared" si="65"/>
        <v/>
      </c>
    </row>
    <row r="566" spans="1:28" s="210" customFormat="1" ht="20.399999999999999">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63"/>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64"/>
        <v>0</v>
      </c>
      <c r="AB566" s="211" t="str">
        <f t="shared" si="65"/>
        <v/>
      </c>
    </row>
    <row r="567" spans="1:28" s="210" customFormat="1" ht="20.399999999999999">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63"/>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64"/>
        <v>0</v>
      </c>
      <c r="AB567" s="211" t="str">
        <f t="shared" si="65"/>
        <v/>
      </c>
    </row>
    <row r="568" spans="1:28" s="210" customFormat="1" ht="20.399999999999999">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63"/>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64"/>
        <v>0</v>
      </c>
      <c r="AB568" s="211" t="str">
        <f t="shared" si="65"/>
        <v/>
      </c>
    </row>
    <row r="569" spans="1:28" s="210" customFormat="1" ht="20.399999999999999">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63"/>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64"/>
        <v>0</v>
      </c>
      <c r="AB569" s="211" t="str">
        <f t="shared" si="65"/>
        <v/>
      </c>
    </row>
    <row r="570" spans="1:28" s="210" customFormat="1" ht="20.399999999999999">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63"/>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64"/>
        <v>0</v>
      </c>
      <c r="AB570" s="211" t="str">
        <f t="shared" si="65"/>
        <v/>
      </c>
    </row>
    <row r="571" spans="1:28" s="210" customFormat="1" ht="20.399999999999999">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63"/>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64"/>
        <v>0</v>
      </c>
      <c r="AB571" s="211" t="str">
        <f t="shared" si="65"/>
        <v/>
      </c>
    </row>
    <row r="572" spans="1:28" s="210" customFormat="1" ht="20.399999999999999">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63"/>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64"/>
        <v>0</v>
      </c>
      <c r="AB572" s="211" t="str">
        <f t="shared" si="65"/>
        <v/>
      </c>
    </row>
    <row r="573" spans="1:28" s="210" customFormat="1" ht="20.399999999999999">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63"/>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64"/>
        <v>0</v>
      </c>
      <c r="AB573" s="211" t="str">
        <f t="shared" si="65"/>
        <v/>
      </c>
    </row>
    <row r="574" spans="1:28" s="210" customFormat="1" ht="20.399999999999999">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63"/>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64"/>
        <v>0</v>
      </c>
      <c r="AB574" s="211" t="str">
        <f t="shared" si="65"/>
        <v/>
      </c>
    </row>
    <row r="575" spans="1:28" s="210" customFormat="1" ht="20.399999999999999">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63"/>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64"/>
        <v>0</v>
      </c>
      <c r="AB575" s="211" t="str">
        <f t="shared" si="65"/>
        <v/>
      </c>
    </row>
    <row r="576" spans="1:28" s="210" customFormat="1" ht="20.399999999999999">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63"/>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64"/>
        <v>0</v>
      </c>
      <c r="AB576" s="211" t="str">
        <f t="shared" si="65"/>
        <v/>
      </c>
    </row>
    <row r="577" spans="1:28" s="210" customFormat="1" ht="20.399999999999999">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63"/>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64"/>
        <v>0</v>
      </c>
      <c r="AB577" s="211" t="str">
        <f t="shared" si="65"/>
        <v/>
      </c>
    </row>
    <row r="578" spans="1:28" s="210" customFormat="1" ht="20.399999999999999">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63"/>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64"/>
        <v>0</v>
      </c>
      <c r="AB578" s="211" t="str">
        <f t="shared" si="65"/>
        <v/>
      </c>
    </row>
    <row r="579" spans="1:28" s="210" customFormat="1" ht="20.399999999999999">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63"/>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64"/>
        <v>0</v>
      </c>
      <c r="AB579" s="211" t="str">
        <f t="shared" si="65"/>
        <v/>
      </c>
    </row>
    <row r="580" spans="1:28" s="210" customFormat="1" ht="20.399999999999999">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63"/>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64"/>
        <v>0</v>
      </c>
      <c r="AB580" s="211" t="str">
        <f t="shared" si="65"/>
        <v/>
      </c>
    </row>
    <row r="581" spans="1:28" s="210" customFormat="1" ht="20.399999999999999">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66">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67">IF(AND(C581="Smelter not listed",OR(LEN(D581)=0,LEN(E581)=0)),1,0)</f>
        <v>0</v>
      </c>
      <c r="AB581" s="211" t="str">
        <f t="shared" ref="AB581" si="68">B581&amp;C581</f>
        <v/>
      </c>
    </row>
    <row r="582" spans="1:28" s="210" customFormat="1" ht="20.399999999999999">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399999999999999">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399999999999999">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399999999999999">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399999999999999">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69">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70">IF(AND(C586="Smelter not listed",OR(LEN(D586)=0,LEN(E586)=0)),1,0)</f>
        <v>0</v>
      </c>
      <c r="AB586" s="211" t="str">
        <f t="shared" ref="AB586" si="71">B586&amp;C586</f>
        <v/>
      </c>
    </row>
    <row r="587" spans="1:28" s="210" customFormat="1" ht="20.399999999999999">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72">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73">IF(AND(C587="Smelter not listed",OR(LEN(D587)=0,LEN(E587)=0)),1,0)</f>
        <v>0</v>
      </c>
      <c r="AB587" s="211" t="str">
        <f t="shared" ref="AB587:AB634" si="74">B587&amp;C587</f>
        <v/>
      </c>
    </row>
    <row r="588" spans="1:28" s="210" customFormat="1" ht="20.399999999999999">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72"/>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73"/>
        <v>0</v>
      </c>
      <c r="AB588" s="211" t="str">
        <f t="shared" si="74"/>
        <v/>
      </c>
    </row>
    <row r="589" spans="1:28" s="210" customFormat="1" ht="20.399999999999999">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72"/>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73"/>
        <v>0</v>
      </c>
      <c r="AB589" s="211" t="str">
        <f t="shared" si="74"/>
        <v/>
      </c>
    </row>
    <row r="590" spans="1:28" s="210" customFormat="1" ht="20.399999999999999">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72"/>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73"/>
        <v>0</v>
      </c>
      <c r="AB590" s="211" t="str">
        <f t="shared" si="74"/>
        <v/>
      </c>
    </row>
    <row r="591" spans="1:28" s="210" customFormat="1" ht="20.399999999999999">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72"/>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73"/>
        <v>0</v>
      </c>
      <c r="AB591" s="211" t="str">
        <f t="shared" si="74"/>
        <v/>
      </c>
    </row>
    <row r="592" spans="1:28" s="210" customFormat="1" ht="20.399999999999999">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72"/>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73"/>
        <v>0</v>
      </c>
      <c r="AB592" s="211" t="str">
        <f t="shared" si="74"/>
        <v/>
      </c>
    </row>
    <row r="593" spans="1:28" s="210" customFormat="1" ht="20.399999999999999">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72"/>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73"/>
        <v>0</v>
      </c>
      <c r="AB593" s="211" t="str">
        <f t="shared" si="74"/>
        <v/>
      </c>
    </row>
    <row r="594" spans="1:28" s="210" customFormat="1" ht="20.399999999999999">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72"/>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73"/>
        <v>0</v>
      </c>
      <c r="AB594" s="211" t="str">
        <f t="shared" si="74"/>
        <v/>
      </c>
    </row>
    <row r="595" spans="1:28" s="210" customFormat="1" ht="20.399999999999999">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72"/>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73"/>
        <v>0</v>
      </c>
      <c r="AB595" s="211" t="str">
        <f t="shared" si="74"/>
        <v/>
      </c>
    </row>
    <row r="596" spans="1:28" s="210" customFormat="1" ht="20.399999999999999">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72"/>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73"/>
        <v>0</v>
      </c>
      <c r="AB596" s="211" t="str">
        <f t="shared" si="74"/>
        <v/>
      </c>
    </row>
    <row r="597" spans="1:28" s="210" customFormat="1" ht="20.399999999999999">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72"/>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73"/>
        <v>0</v>
      </c>
      <c r="AB597" s="211" t="str">
        <f t="shared" si="74"/>
        <v/>
      </c>
    </row>
    <row r="598" spans="1:28" s="210" customFormat="1" ht="20.399999999999999">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72"/>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73"/>
        <v>0</v>
      </c>
      <c r="AB598" s="211" t="str">
        <f t="shared" si="74"/>
        <v/>
      </c>
    </row>
    <row r="599" spans="1:28" s="210" customFormat="1" ht="20.399999999999999">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72"/>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73"/>
        <v>0</v>
      </c>
      <c r="AB599" s="211" t="str">
        <f t="shared" si="74"/>
        <v/>
      </c>
    </row>
    <row r="600" spans="1:28" s="210" customFormat="1" ht="20.399999999999999">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72"/>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73"/>
        <v>0</v>
      </c>
      <c r="AB600" s="211" t="str">
        <f t="shared" si="74"/>
        <v/>
      </c>
    </row>
    <row r="601" spans="1:28" s="210" customFormat="1" ht="20.399999999999999">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72"/>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73"/>
        <v>0</v>
      </c>
      <c r="AB601" s="211" t="str">
        <f t="shared" si="74"/>
        <v/>
      </c>
    </row>
    <row r="602" spans="1:28" s="210" customFormat="1" ht="20.399999999999999">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72"/>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73"/>
        <v>0</v>
      </c>
      <c r="AB602" s="211" t="str">
        <f t="shared" si="74"/>
        <v/>
      </c>
    </row>
    <row r="603" spans="1:28" s="210" customFormat="1" ht="20.399999999999999">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72"/>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73"/>
        <v>0</v>
      </c>
      <c r="AB603" s="211" t="str">
        <f t="shared" si="74"/>
        <v/>
      </c>
    </row>
    <row r="604" spans="1:28" s="210" customFormat="1" ht="20.399999999999999">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72"/>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73"/>
        <v>0</v>
      </c>
      <c r="AB604" s="211" t="str">
        <f t="shared" si="74"/>
        <v/>
      </c>
    </row>
    <row r="605" spans="1:28" s="210" customFormat="1" ht="20.399999999999999">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72"/>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73"/>
        <v>0</v>
      </c>
      <c r="AB605" s="211" t="str">
        <f t="shared" si="74"/>
        <v/>
      </c>
    </row>
    <row r="606" spans="1:28" s="210" customFormat="1" ht="20.399999999999999">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72"/>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73"/>
        <v>0</v>
      </c>
      <c r="AB606" s="211" t="str">
        <f t="shared" si="74"/>
        <v/>
      </c>
    </row>
    <row r="607" spans="1:28" s="210" customFormat="1" ht="20.399999999999999">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72"/>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73"/>
        <v>0</v>
      </c>
      <c r="AB607" s="211" t="str">
        <f t="shared" si="74"/>
        <v/>
      </c>
    </row>
    <row r="608" spans="1:28" s="210" customFormat="1" ht="20.399999999999999">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72"/>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73"/>
        <v>0</v>
      </c>
      <c r="AB608" s="211" t="str">
        <f t="shared" si="74"/>
        <v/>
      </c>
    </row>
    <row r="609" spans="1:28" s="210" customFormat="1" ht="20.399999999999999">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72"/>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73"/>
        <v>0</v>
      </c>
      <c r="AB609" s="211" t="str">
        <f t="shared" si="74"/>
        <v/>
      </c>
    </row>
    <row r="610" spans="1:28" s="210" customFormat="1" ht="20.399999999999999">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72"/>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73"/>
        <v>0</v>
      </c>
      <c r="AB610" s="211" t="str">
        <f t="shared" si="74"/>
        <v/>
      </c>
    </row>
    <row r="611" spans="1:28" s="210" customFormat="1" ht="20.399999999999999">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72"/>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73"/>
        <v>0</v>
      </c>
      <c r="AB611" s="211" t="str">
        <f t="shared" si="74"/>
        <v/>
      </c>
    </row>
    <row r="612" spans="1:28" s="210" customFormat="1" ht="20.399999999999999">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72"/>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73"/>
        <v>0</v>
      </c>
      <c r="AB612" s="211" t="str">
        <f t="shared" si="74"/>
        <v/>
      </c>
    </row>
    <row r="613" spans="1:28" s="210" customFormat="1" ht="20.399999999999999">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72"/>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73"/>
        <v>0</v>
      </c>
      <c r="AB613" s="211" t="str">
        <f t="shared" si="74"/>
        <v/>
      </c>
    </row>
    <row r="614" spans="1:28" s="210" customFormat="1" ht="20.399999999999999">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72"/>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73"/>
        <v>0</v>
      </c>
      <c r="AB614" s="211" t="str">
        <f t="shared" si="74"/>
        <v/>
      </c>
    </row>
    <row r="615" spans="1:28" s="210" customFormat="1" ht="20.399999999999999">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72"/>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73"/>
        <v>0</v>
      </c>
      <c r="AB615" s="211" t="str">
        <f t="shared" si="74"/>
        <v/>
      </c>
    </row>
    <row r="616" spans="1:28" s="210" customFormat="1" ht="20.399999999999999">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72"/>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73"/>
        <v>0</v>
      </c>
      <c r="AB616" s="211" t="str">
        <f t="shared" si="74"/>
        <v/>
      </c>
    </row>
    <row r="617" spans="1:28" s="210" customFormat="1" ht="20.399999999999999">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72"/>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73"/>
        <v>0</v>
      </c>
      <c r="AB617" s="211" t="str">
        <f t="shared" si="74"/>
        <v/>
      </c>
    </row>
    <row r="618" spans="1:28" s="210" customFormat="1" ht="20.399999999999999">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72"/>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73"/>
        <v>0</v>
      </c>
      <c r="AB618" s="211" t="str">
        <f t="shared" si="74"/>
        <v/>
      </c>
    </row>
    <row r="619" spans="1:28" s="210" customFormat="1" ht="20.399999999999999">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72"/>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73"/>
        <v>0</v>
      </c>
      <c r="AB619" s="211" t="str">
        <f t="shared" si="74"/>
        <v/>
      </c>
    </row>
    <row r="620" spans="1:28" s="210" customFormat="1" ht="20.399999999999999">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72"/>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73"/>
        <v>0</v>
      </c>
      <c r="AB620" s="211" t="str">
        <f t="shared" si="74"/>
        <v/>
      </c>
    </row>
    <row r="621" spans="1:28" s="210" customFormat="1" ht="20.399999999999999">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72"/>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73"/>
        <v>0</v>
      </c>
      <c r="AB621" s="211" t="str">
        <f t="shared" si="74"/>
        <v/>
      </c>
    </row>
    <row r="622" spans="1:28" s="210" customFormat="1" ht="20.399999999999999">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72"/>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73"/>
        <v>0</v>
      </c>
      <c r="AB622" s="211" t="str">
        <f t="shared" si="74"/>
        <v/>
      </c>
    </row>
    <row r="623" spans="1:28" s="210" customFormat="1" ht="20.399999999999999">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72"/>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73"/>
        <v>0</v>
      </c>
      <c r="AB623" s="211" t="str">
        <f t="shared" si="74"/>
        <v/>
      </c>
    </row>
    <row r="624" spans="1:28" s="210" customFormat="1" ht="20.399999999999999">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72"/>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73"/>
        <v>0</v>
      </c>
      <c r="AB624" s="211" t="str">
        <f t="shared" si="74"/>
        <v/>
      </c>
    </row>
    <row r="625" spans="1:28" s="210" customFormat="1" ht="20.399999999999999">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72"/>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73"/>
        <v>0</v>
      </c>
      <c r="AB625" s="211" t="str">
        <f t="shared" si="74"/>
        <v/>
      </c>
    </row>
    <row r="626" spans="1:28" s="210" customFormat="1" ht="20.399999999999999">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72"/>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73"/>
        <v>0</v>
      </c>
      <c r="AB626" s="211" t="str">
        <f t="shared" si="74"/>
        <v/>
      </c>
    </row>
    <row r="627" spans="1:28" s="210" customFormat="1" ht="20.399999999999999">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72"/>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73"/>
        <v>0</v>
      </c>
      <c r="AB627" s="211" t="str">
        <f t="shared" si="74"/>
        <v/>
      </c>
    </row>
    <row r="628" spans="1:28" s="210" customFormat="1" ht="20.399999999999999">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72"/>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73"/>
        <v>0</v>
      </c>
      <c r="AB628" s="211" t="str">
        <f t="shared" si="74"/>
        <v/>
      </c>
    </row>
    <row r="629" spans="1:28" s="210" customFormat="1" ht="20.399999999999999">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72"/>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73"/>
        <v>0</v>
      </c>
      <c r="AB629" s="211" t="str">
        <f t="shared" si="74"/>
        <v/>
      </c>
    </row>
    <row r="630" spans="1:28" s="210" customFormat="1" ht="20.399999999999999">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72"/>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73"/>
        <v>0</v>
      </c>
      <c r="AB630" s="211" t="str">
        <f t="shared" si="74"/>
        <v/>
      </c>
    </row>
    <row r="631" spans="1:28" s="210" customFormat="1" ht="20.399999999999999">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72"/>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73"/>
        <v>0</v>
      </c>
      <c r="AB631" s="211" t="str">
        <f t="shared" si="74"/>
        <v/>
      </c>
    </row>
    <row r="632" spans="1:28" s="210" customFormat="1" ht="20.399999999999999">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72"/>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73"/>
        <v>0</v>
      </c>
      <c r="AB632" s="211" t="str">
        <f t="shared" si="74"/>
        <v/>
      </c>
    </row>
    <row r="633" spans="1:28" s="210" customFormat="1" ht="20.399999999999999">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72"/>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73"/>
        <v>0</v>
      </c>
      <c r="AB633" s="211" t="str">
        <f t="shared" si="74"/>
        <v/>
      </c>
    </row>
    <row r="634" spans="1:28" s="210" customFormat="1" ht="20.399999999999999">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72"/>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73"/>
        <v>0</v>
      </c>
      <c r="AB634" s="211" t="str">
        <f t="shared" si="74"/>
        <v/>
      </c>
    </row>
    <row r="635" spans="1:28" s="210" customFormat="1" ht="20.399999999999999">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75">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76">IF(AND(C635="Smelter not listed",OR(LEN(D635)=0,LEN(E635)=0)),1,0)</f>
        <v>0</v>
      </c>
      <c r="AB635" s="211" t="str">
        <f t="shared" ref="AB635" si="77">B635&amp;C635</f>
        <v/>
      </c>
    </row>
    <row r="636" spans="1:28" s="210" customFormat="1" ht="20.399999999999999">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78">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79">IF(AND(C636="Smelter not listed",OR(LEN(D636)=0,LEN(E636)=0)),1,0)</f>
        <v>0</v>
      </c>
      <c r="AB636" s="211" t="str">
        <f t="shared" ref="AB636:AB667" si="80">B636&amp;C636</f>
        <v/>
      </c>
    </row>
    <row r="637" spans="1:28" s="210" customFormat="1" ht="20.399999999999999">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78"/>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79"/>
        <v>0</v>
      </c>
      <c r="AB637" s="211" t="str">
        <f t="shared" si="80"/>
        <v/>
      </c>
    </row>
    <row r="638" spans="1:28" s="210" customFormat="1" ht="20.399999999999999">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78"/>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79"/>
        <v>0</v>
      </c>
      <c r="AB638" s="211" t="str">
        <f t="shared" si="80"/>
        <v/>
      </c>
    </row>
    <row r="639" spans="1:28" s="210" customFormat="1" ht="20.399999999999999">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78"/>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79"/>
        <v>0</v>
      </c>
      <c r="AB639" s="211" t="str">
        <f t="shared" si="80"/>
        <v/>
      </c>
    </row>
    <row r="640" spans="1:28" s="210" customFormat="1" ht="20.399999999999999">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78"/>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79"/>
        <v>0</v>
      </c>
      <c r="AB640" s="211" t="str">
        <f t="shared" si="80"/>
        <v/>
      </c>
    </row>
    <row r="641" spans="1:28" s="210" customFormat="1" ht="20.399999999999999">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78"/>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79"/>
        <v>0</v>
      </c>
      <c r="AB641" s="211" t="str">
        <f t="shared" si="80"/>
        <v/>
      </c>
    </row>
    <row r="642" spans="1:28" s="210" customFormat="1" ht="20.399999999999999">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78"/>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79"/>
        <v>0</v>
      </c>
      <c r="AB642" s="211" t="str">
        <f t="shared" si="80"/>
        <v/>
      </c>
    </row>
    <row r="643" spans="1:28" s="210" customFormat="1" ht="20.399999999999999">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78"/>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79"/>
        <v>0</v>
      </c>
      <c r="AB643" s="211" t="str">
        <f t="shared" si="80"/>
        <v/>
      </c>
    </row>
    <row r="644" spans="1:28" s="210" customFormat="1" ht="20.399999999999999">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78"/>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79"/>
        <v>0</v>
      </c>
      <c r="AB644" s="211" t="str">
        <f t="shared" si="80"/>
        <v/>
      </c>
    </row>
    <row r="645" spans="1:28" s="210" customFormat="1" ht="20.399999999999999">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78"/>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79"/>
        <v>0</v>
      </c>
      <c r="AB645" s="211" t="str">
        <f t="shared" si="80"/>
        <v/>
      </c>
    </row>
    <row r="646" spans="1:28" s="210" customFormat="1" ht="20.399999999999999">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78"/>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79"/>
        <v>0</v>
      </c>
      <c r="AB646" s="211" t="str">
        <f t="shared" si="80"/>
        <v/>
      </c>
    </row>
    <row r="647" spans="1:28" s="210" customFormat="1" ht="20.399999999999999">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78"/>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79"/>
        <v>0</v>
      </c>
      <c r="AB647" s="211" t="str">
        <f t="shared" si="80"/>
        <v/>
      </c>
    </row>
    <row r="648" spans="1:28" s="210" customFormat="1" ht="20.399999999999999">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78"/>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79"/>
        <v>0</v>
      </c>
      <c r="AB648" s="211" t="str">
        <f t="shared" si="80"/>
        <v/>
      </c>
    </row>
    <row r="649" spans="1:28" s="210" customFormat="1" ht="20.399999999999999">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78"/>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79"/>
        <v>0</v>
      </c>
      <c r="AB649" s="211" t="str">
        <f t="shared" si="80"/>
        <v/>
      </c>
    </row>
    <row r="650" spans="1:28" s="210" customFormat="1" ht="20.399999999999999">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78"/>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79"/>
        <v>0</v>
      </c>
      <c r="AB650" s="211" t="str">
        <f t="shared" si="80"/>
        <v/>
      </c>
    </row>
    <row r="651" spans="1:28" s="210" customFormat="1" ht="20.399999999999999">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78"/>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79"/>
        <v>0</v>
      </c>
      <c r="AB651" s="211" t="str">
        <f t="shared" si="80"/>
        <v/>
      </c>
    </row>
    <row r="652" spans="1:28" s="210" customFormat="1" ht="20.399999999999999">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78"/>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79"/>
        <v>0</v>
      </c>
      <c r="AB652" s="211" t="str">
        <f t="shared" si="80"/>
        <v/>
      </c>
    </row>
    <row r="653" spans="1:28" s="210" customFormat="1" ht="20.399999999999999">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78"/>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79"/>
        <v>0</v>
      </c>
      <c r="AB653" s="211" t="str">
        <f t="shared" si="80"/>
        <v/>
      </c>
    </row>
    <row r="654" spans="1:28" s="210" customFormat="1" ht="20.399999999999999">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78"/>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79"/>
        <v>0</v>
      </c>
      <c r="AB654" s="211" t="str">
        <f t="shared" si="80"/>
        <v/>
      </c>
    </row>
    <row r="655" spans="1:28" s="210" customFormat="1" ht="20.399999999999999">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78"/>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79"/>
        <v>0</v>
      </c>
      <c r="AB655" s="211" t="str">
        <f t="shared" si="80"/>
        <v/>
      </c>
    </row>
    <row r="656" spans="1:28" s="210" customFormat="1" ht="20.399999999999999">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78"/>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79"/>
        <v>0</v>
      </c>
      <c r="AB656" s="211" t="str">
        <f t="shared" si="80"/>
        <v/>
      </c>
    </row>
    <row r="657" spans="1:28" s="210" customFormat="1" ht="20.399999999999999">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78"/>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79"/>
        <v>0</v>
      </c>
      <c r="AB657" s="211" t="str">
        <f t="shared" si="80"/>
        <v/>
      </c>
    </row>
    <row r="658" spans="1:28" s="210" customFormat="1" ht="20.399999999999999">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78"/>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79"/>
        <v>0</v>
      </c>
      <c r="AB658" s="211" t="str">
        <f t="shared" si="80"/>
        <v/>
      </c>
    </row>
    <row r="659" spans="1:28" s="210" customFormat="1" ht="20.399999999999999">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78"/>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79"/>
        <v>0</v>
      </c>
      <c r="AB659" s="211" t="str">
        <f t="shared" si="80"/>
        <v/>
      </c>
    </row>
    <row r="660" spans="1:28" s="210" customFormat="1" ht="20.399999999999999">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78"/>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79"/>
        <v>0</v>
      </c>
      <c r="AB660" s="211" t="str">
        <f t="shared" si="80"/>
        <v/>
      </c>
    </row>
    <row r="661" spans="1:28" s="210" customFormat="1" ht="20.399999999999999">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78"/>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79"/>
        <v>0</v>
      </c>
      <c r="AB661" s="211" t="str">
        <f t="shared" si="80"/>
        <v/>
      </c>
    </row>
    <row r="662" spans="1:28" s="210" customFormat="1" ht="20.399999999999999">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78"/>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79"/>
        <v>0</v>
      </c>
      <c r="AB662" s="211" t="str">
        <f t="shared" si="80"/>
        <v/>
      </c>
    </row>
    <row r="663" spans="1:28" s="210" customFormat="1" ht="20.399999999999999">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78"/>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79"/>
        <v>0</v>
      </c>
      <c r="AB663" s="211" t="str">
        <f t="shared" si="80"/>
        <v/>
      </c>
    </row>
    <row r="664" spans="1:28" s="210" customFormat="1" ht="20.399999999999999">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78"/>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79"/>
        <v>0</v>
      </c>
      <c r="AB664" s="211" t="str">
        <f t="shared" si="80"/>
        <v/>
      </c>
    </row>
    <row r="665" spans="1:28" s="210" customFormat="1" ht="20.399999999999999">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78"/>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79"/>
        <v>0</v>
      </c>
      <c r="AB665" s="211" t="str">
        <f t="shared" si="80"/>
        <v/>
      </c>
    </row>
    <row r="666" spans="1:28" s="210" customFormat="1" ht="20.399999999999999">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78"/>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79"/>
        <v>0</v>
      </c>
      <c r="AB666" s="211" t="str">
        <f t="shared" si="80"/>
        <v/>
      </c>
    </row>
    <row r="667" spans="1:28" s="210" customFormat="1" ht="20.399999999999999">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78"/>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79"/>
        <v>0</v>
      </c>
      <c r="AB667" s="211" t="str">
        <f t="shared" si="80"/>
        <v/>
      </c>
    </row>
    <row r="668" spans="1:28" s="210" customFormat="1" ht="20.399999999999999">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81">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82">IF(AND(C668="Smelter not listed",OR(LEN(D668)=0,LEN(E668)=0)),1,0)</f>
        <v>0</v>
      </c>
      <c r="AB668" s="211" t="str">
        <f t="shared" ref="AB668:AB698" si="83">B668&amp;C668</f>
        <v/>
      </c>
    </row>
    <row r="669" spans="1:28" s="210" customFormat="1" ht="20.399999999999999">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81"/>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82"/>
        <v>0</v>
      </c>
      <c r="AB669" s="211" t="str">
        <f t="shared" si="83"/>
        <v/>
      </c>
    </row>
    <row r="670" spans="1:28" s="210" customFormat="1" ht="20.399999999999999">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81"/>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82"/>
        <v>0</v>
      </c>
      <c r="AB670" s="211" t="str">
        <f t="shared" si="83"/>
        <v/>
      </c>
    </row>
    <row r="671" spans="1:28" s="210" customFormat="1" ht="20.399999999999999">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81"/>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82"/>
        <v>0</v>
      </c>
      <c r="AB671" s="211" t="str">
        <f t="shared" si="83"/>
        <v/>
      </c>
    </row>
    <row r="672" spans="1:28" s="210" customFormat="1" ht="20.399999999999999">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81"/>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82"/>
        <v>0</v>
      </c>
      <c r="AB672" s="211" t="str">
        <f t="shared" si="83"/>
        <v/>
      </c>
    </row>
    <row r="673" spans="1:28" s="210" customFormat="1" ht="20.399999999999999">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81"/>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82"/>
        <v>0</v>
      </c>
      <c r="AB673" s="211" t="str">
        <f t="shared" si="83"/>
        <v/>
      </c>
    </row>
    <row r="674" spans="1:28" s="210" customFormat="1" ht="20.399999999999999">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81"/>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82"/>
        <v>0</v>
      </c>
      <c r="AB674" s="211" t="str">
        <f t="shared" si="83"/>
        <v/>
      </c>
    </row>
    <row r="675" spans="1:28" s="210" customFormat="1" ht="20.399999999999999">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81"/>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82"/>
        <v>0</v>
      </c>
      <c r="AB675" s="211" t="str">
        <f t="shared" si="83"/>
        <v/>
      </c>
    </row>
    <row r="676" spans="1:28" s="210" customFormat="1" ht="20.399999999999999">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81"/>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82"/>
        <v>0</v>
      </c>
      <c r="AB676" s="211" t="str">
        <f t="shared" si="83"/>
        <v/>
      </c>
    </row>
    <row r="677" spans="1:28" s="210" customFormat="1" ht="20.399999999999999">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81"/>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82"/>
        <v>0</v>
      </c>
      <c r="AB677" s="211" t="str">
        <f t="shared" si="83"/>
        <v/>
      </c>
    </row>
    <row r="678" spans="1:28" s="210" customFormat="1" ht="20.399999999999999">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81"/>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82"/>
        <v>0</v>
      </c>
      <c r="AB678" s="211" t="str">
        <f t="shared" si="83"/>
        <v/>
      </c>
    </row>
    <row r="679" spans="1:28" s="210" customFormat="1" ht="20.399999999999999">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81"/>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82"/>
        <v>0</v>
      </c>
      <c r="AB679" s="211" t="str">
        <f t="shared" si="83"/>
        <v/>
      </c>
    </row>
    <row r="680" spans="1:28" s="210" customFormat="1" ht="20.399999999999999">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81"/>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82"/>
        <v>0</v>
      </c>
      <c r="AB680" s="211" t="str">
        <f t="shared" si="83"/>
        <v/>
      </c>
    </row>
    <row r="681" spans="1:28" s="210" customFormat="1" ht="20.399999999999999">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81"/>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82"/>
        <v>0</v>
      </c>
      <c r="AB681" s="211" t="str">
        <f t="shared" si="83"/>
        <v/>
      </c>
    </row>
    <row r="682" spans="1:28" s="210" customFormat="1" ht="20.399999999999999">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81"/>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82"/>
        <v>0</v>
      </c>
      <c r="AB682" s="211" t="str">
        <f t="shared" si="83"/>
        <v/>
      </c>
    </row>
    <row r="683" spans="1:28" s="210" customFormat="1" ht="20.399999999999999">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81"/>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82"/>
        <v>0</v>
      </c>
      <c r="AB683" s="211" t="str">
        <f t="shared" si="83"/>
        <v/>
      </c>
    </row>
    <row r="684" spans="1:28" s="210" customFormat="1" ht="20.399999999999999">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81"/>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82"/>
        <v>0</v>
      </c>
      <c r="AB684" s="211" t="str">
        <f t="shared" si="83"/>
        <v/>
      </c>
    </row>
    <row r="685" spans="1:28" s="210" customFormat="1" ht="20.399999999999999">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81"/>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82"/>
        <v>0</v>
      </c>
      <c r="AB685" s="211" t="str">
        <f t="shared" si="83"/>
        <v/>
      </c>
    </row>
    <row r="686" spans="1:28" s="210" customFormat="1" ht="20.399999999999999">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81"/>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82"/>
        <v>0</v>
      </c>
      <c r="AB686" s="211" t="str">
        <f t="shared" si="83"/>
        <v/>
      </c>
    </row>
    <row r="687" spans="1:28" s="210" customFormat="1" ht="20.399999999999999">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81"/>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82"/>
        <v>0</v>
      </c>
      <c r="AB687" s="211" t="str">
        <f t="shared" si="83"/>
        <v/>
      </c>
    </row>
    <row r="688" spans="1:28" s="210" customFormat="1" ht="20.399999999999999">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81"/>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82"/>
        <v>0</v>
      </c>
      <c r="AB688" s="211" t="str">
        <f t="shared" si="83"/>
        <v/>
      </c>
    </row>
    <row r="689" spans="1:28" s="210" customFormat="1" ht="20.399999999999999">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81"/>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82"/>
        <v>0</v>
      </c>
      <c r="AB689" s="211" t="str">
        <f t="shared" si="83"/>
        <v/>
      </c>
    </row>
    <row r="690" spans="1:28" s="210" customFormat="1" ht="20.399999999999999">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81"/>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82"/>
        <v>0</v>
      </c>
      <c r="AB690" s="211" t="str">
        <f t="shared" si="83"/>
        <v/>
      </c>
    </row>
    <row r="691" spans="1:28" s="210" customFormat="1" ht="20.399999999999999">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81"/>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82"/>
        <v>0</v>
      </c>
      <c r="AB691" s="211" t="str">
        <f t="shared" si="83"/>
        <v/>
      </c>
    </row>
    <row r="692" spans="1:28" s="210" customFormat="1" ht="20.399999999999999">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81"/>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82"/>
        <v>0</v>
      </c>
      <c r="AB692" s="211" t="str">
        <f t="shared" si="83"/>
        <v/>
      </c>
    </row>
    <row r="693" spans="1:28" s="210" customFormat="1" ht="20.399999999999999">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81"/>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82"/>
        <v>0</v>
      </c>
      <c r="AB693" s="211" t="str">
        <f t="shared" si="83"/>
        <v/>
      </c>
    </row>
    <row r="694" spans="1:28" s="210" customFormat="1" ht="20.399999999999999">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81"/>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82"/>
        <v>0</v>
      </c>
      <c r="AB694" s="211" t="str">
        <f t="shared" si="83"/>
        <v/>
      </c>
    </row>
    <row r="695" spans="1:28" s="210" customFormat="1" ht="20.399999999999999">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81"/>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82"/>
        <v>0</v>
      </c>
      <c r="AB695" s="211" t="str">
        <f t="shared" si="83"/>
        <v/>
      </c>
    </row>
    <row r="696" spans="1:28" s="210" customFormat="1" ht="20.399999999999999">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81"/>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82"/>
        <v>0</v>
      </c>
      <c r="AB696" s="211" t="str">
        <f t="shared" si="83"/>
        <v/>
      </c>
    </row>
    <row r="697" spans="1:28" s="210" customFormat="1" ht="20.399999999999999">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81"/>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82"/>
        <v>0</v>
      </c>
      <c r="AB697" s="211" t="str">
        <f t="shared" si="83"/>
        <v/>
      </c>
    </row>
    <row r="698" spans="1:28" s="210" customFormat="1" ht="20.399999999999999">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81"/>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82"/>
        <v>0</v>
      </c>
      <c r="AB698" s="211" t="str">
        <f t="shared" si="83"/>
        <v/>
      </c>
    </row>
    <row r="699" spans="1:28" s="210" customFormat="1" ht="20.399999999999999">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84">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85">IF(AND(C699="Smelter not listed",OR(LEN(D699)=0,LEN(E699)=0)),1,0)</f>
        <v>0</v>
      </c>
      <c r="AB699" s="211" t="str">
        <f t="shared" ref="AB699" si="86">B699&amp;C699</f>
        <v/>
      </c>
    </row>
    <row r="700" spans="1:28" s="210" customFormat="1" ht="20.399999999999999">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87">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88">IF(AND(C700="Smelter not listed",OR(LEN(D700)=0,LEN(E700)=0)),1,0)</f>
        <v>0</v>
      </c>
      <c r="AB700" s="211" t="str">
        <f t="shared" ref="AB700:AB731" si="89">B700&amp;C700</f>
        <v/>
      </c>
    </row>
    <row r="701" spans="1:28" s="210" customFormat="1" ht="20.399999999999999">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87"/>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88"/>
        <v>0</v>
      </c>
      <c r="AB701" s="211" t="str">
        <f t="shared" si="89"/>
        <v/>
      </c>
    </row>
    <row r="702" spans="1:28" s="210" customFormat="1" ht="20.399999999999999">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87"/>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88"/>
        <v>0</v>
      </c>
      <c r="AB702" s="211" t="str">
        <f t="shared" si="89"/>
        <v/>
      </c>
    </row>
    <row r="703" spans="1:28" s="210" customFormat="1" ht="20.399999999999999">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87"/>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88"/>
        <v>0</v>
      </c>
      <c r="AB703" s="211" t="str">
        <f t="shared" si="89"/>
        <v/>
      </c>
    </row>
    <row r="704" spans="1:28" s="210" customFormat="1" ht="20.399999999999999">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87"/>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88"/>
        <v>0</v>
      </c>
      <c r="AB704" s="211" t="str">
        <f t="shared" si="89"/>
        <v/>
      </c>
    </row>
    <row r="705" spans="1:28" s="210" customFormat="1" ht="20.399999999999999">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87"/>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88"/>
        <v>0</v>
      </c>
      <c r="AB705" s="211" t="str">
        <f t="shared" si="89"/>
        <v/>
      </c>
    </row>
    <row r="706" spans="1:28" s="210" customFormat="1" ht="20.399999999999999">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87"/>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88"/>
        <v>0</v>
      </c>
      <c r="AB706" s="211" t="str">
        <f t="shared" si="89"/>
        <v/>
      </c>
    </row>
    <row r="707" spans="1:28" s="210" customFormat="1" ht="20.399999999999999">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87"/>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88"/>
        <v>0</v>
      </c>
      <c r="AB707" s="211" t="str">
        <f t="shared" si="89"/>
        <v/>
      </c>
    </row>
    <row r="708" spans="1:28" s="210" customFormat="1" ht="20.399999999999999">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87"/>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88"/>
        <v>0</v>
      </c>
      <c r="AB708" s="211" t="str">
        <f t="shared" si="89"/>
        <v/>
      </c>
    </row>
    <row r="709" spans="1:28" s="210" customFormat="1" ht="20.399999999999999">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87"/>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88"/>
        <v>0</v>
      </c>
      <c r="AB709" s="211" t="str">
        <f t="shared" si="89"/>
        <v/>
      </c>
    </row>
    <row r="710" spans="1:28" s="210" customFormat="1" ht="20.399999999999999">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87"/>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88"/>
        <v>0</v>
      </c>
      <c r="AB710" s="211" t="str">
        <f t="shared" si="89"/>
        <v/>
      </c>
    </row>
    <row r="711" spans="1:28" s="210" customFormat="1" ht="20.399999999999999">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87"/>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88"/>
        <v>0</v>
      </c>
      <c r="AB711" s="211" t="str">
        <f t="shared" si="89"/>
        <v/>
      </c>
    </row>
    <row r="712" spans="1:28" s="210" customFormat="1" ht="20.399999999999999">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87"/>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88"/>
        <v>0</v>
      </c>
      <c r="AB712" s="211" t="str">
        <f t="shared" si="89"/>
        <v/>
      </c>
    </row>
    <row r="713" spans="1:28" s="210" customFormat="1" ht="20.399999999999999">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87"/>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88"/>
        <v>0</v>
      </c>
      <c r="AB713" s="211" t="str">
        <f t="shared" si="89"/>
        <v/>
      </c>
    </row>
    <row r="714" spans="1:28" s="210" customFormat="1" ht="20.399999999999999">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87"/>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88"/>
        <v>0</v>
      </c>
      <c r="AB714" s="211" t="str">
        <f t="shared" si="89"/>
        <v/>
      </c>
    </row>
    <row r="715" spans="1:28" s="210" customFormat="1" ht="20.399999999999999">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87"/>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88"/>
        <v>0</v>
      </c>
      <c r="AB715" s="211" t="str">
        <f t="shared" si="89"/>
        <v/>
      </c>
    </row>
    <row r="716" spans="1:28" s="210" customFormat="1" ht="20.399999999999999">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87"/>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88"/>
        <v>0</v>
      </c>
      <c r="AB716" s="211" t="str">
        <f t="shared" si="89"/>
        <v/>
      </c>
    </row>
    <row r="717" spans="1:28" s="210" customFormat="1" ht="20.399999999999999">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87"/>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88"/>
        <v>0</v>
      </c>
      <c r="AB717" s="211" t="str">
        <f t="shared" si="89"/>
        <v/>
      </c>
    </row>
    <row r="718" spans="1:28" s="210" customFormat="1" ht="20.399999999999999">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87"/>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88"/>
        <v>0</v>
      </c>
      <c r="AB718" s="211" t="str">
        <f t="shared" si="89"/>
        <v/>
      </c>
    </row>
    <row r="719" spans="1:28" s="210" customFormat="1" ht="20.399999999999999">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87"/>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88"/>
        <v>0</v>
      </c>
      <c r="AB719" s="211" t="str">
        <f t="shared" si="89"/>
        <v/>
      </c>
    </row>
    <row r="720" spans="1:28" s="210" customFormat="1" ht="20.399999999999999">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87"/>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88"/>
        <v>0</v>
      </c>
      <c r="AB720" s="211" t="str">
        <f t="shared" si="89"/>
        <v/>
      </c>
    </row>
    <row r="721" spans="1:28" s="210" customFormat="1" ht="20.399999999999999">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87"/>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88"/>
        <v>0</v>
      </c>
      <c r="AB721" s="211" t="str">
        <f t="shared" si="89"/>
        <v/>
      </c>
    </row>
    <row r="722" spans="1:28" s="210" customFormat="1" ht="20.399999999999999">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87"/>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88"/>
        <v>0</v>
      </c>
      <c r="AB722" s="211" t="str">
        <f t="shared" si="89"/>
        <v/>
      </c>
    </row>
    <row r="723" spans="1:28" s="210" customFormat="1" ht="20.399999999999999">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87"/>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88"/>
        <v>0</v>
      </c>
      <c r="AB723" s="211" t="str">
        <f t="shared" si="89"/>
        <v/>
      </c>
    </row>
    <row r="724" spans="1:28" s="210" customFormat="1" ht="20.399999999999999">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87"/>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88"/>
        <v>0</v>
      </c>
      <c r="AB724" s="211" t="str">
        <f t="shared" si="89"/>
        <v/>
      </c>
    </row>
    <row r="725" spans="1:28" s="210" customFormat="1" ht="20.399999999999999">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87"/>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88"/>
        <v>0</v>
      </c>
      <c r="AB725" s="211" t="str">
        <f t="shared" si="89"/>
        <v/>
      </c>
    </row>
    <row r="726" spans="1:28" s="210" customFormat="1" ht="20.399999999999999">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87"/>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88"/>
        <v>0</v>
      </c>
      <c r="AB726" s="211" t="str">
        <f t="shared" si="89"/>
        <v/>
      </c>
    </row>
    <row r="727" spans="1:28" s="210" customFormat="1" ht="20.399999999999999">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87"/>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88"/>
        <v>0</v>
      </c>
      <c r="AB727" s="211" t="str">
        <f t="shared" si="89"/>
        <v/>
      </c>
    </row>
    <row r="728" spans="1:28" s="210" customFormat="1" ht="20.399999999999999">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87"/>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88"/>
        <v>0</v>
      </c>
      <c r="AB728" s="211" t="str">
        <f t="shared" si="89"/>
        <v/>
      </c>
    </row>
    <row r="729" spans="1:28" s="210" customFormat="1" ht="20.399999999999999">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87"/>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88"/>
        <v>0</v>
      </c>
      <c r="AB729" s="211" t="str">
        <f t="shared" si="89"/>
        <v/>
      </c>
    </row>
    <row r="730" spans="1:28" s="210" customFormat="1" ht="20.399999999999999">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87"/>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88"/>
        <v>0</v>
      </c>
      <c r="AB730" s="211" t="str">
        <f t="shared" si="89"/>
        <v/>
      </c>
    </row>
    <row r="731" spans="1:28" s="210" customFormat="1" ht="20.399999999999999">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87"/>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88"/>
        <v>0</v>
      </c>
      <c r="AB731" s="211" t="str">
        <f t="shared" si="89"/>
        <v/>
      </c>
    </row>
    <row r="732" spans="1:28" s="210" customFormat="1" ht="20.399999999999999">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90">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91">IF(AND(C732="Smelter not listed",OR(LEN(D732)=0,LEN(E732)=0)),1,0)</f>
        <v>0</v>
      </c>
      <c r="AB732" s="211" t="str">
        <f t="shared" ref="AB732:AB762" si="92">B732&amp;C732</f>
        <v/>
      </c>
    </row>
    <row r="733" spans="1:28" s="210" customFormat="1" ht="20.399999999999999">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90"/>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91"/>
        <v>0</v>
      </c>
      <c r="AB733" s="211" t="str">
        <f t="shared" si="92"/>
        <v/>
      </c>
    </row>
    <row r="734" spans="1:28" s="210" customFormat="1" ht="20.399999999999999">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90"/>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91"/>
        <v>0</v>
      </c>
      <c r="AB734" s="211" t="str">
        <f t="shared" si="92"/>
        <v/>
      </c>
    </row>
    <row r="735" spans="1:28" s="210" customFormat="1" ht="20.399999999999999">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90"/>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91"/>
        <v>0</v>
      </c>
      <c r="AB735" s="211" t="str">
        <f t="shared" si="92"/>
        <v/>
      </c>
    </row>
    <row r="736" spans="1:28" s="210" customFormat="1" ht="20.399999999999999">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90"/>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91"/>
        <v>0</v>
      </c>
      <c r="AB736" s="211" t="str">
        <f t="shared" si="92"/>
        <v/>
      </c>
    </row>
    <row r="737" spans="1:28" s="210" customFormat="1" ht="20.399999999999999">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90"/>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91"/>
        <v>0</v>
      </c>
      <c r="AB737" s="211" t="str">
        <f t="shared" si="92"/>
        <v/>
      </c>
    </row>
    <row r="738" spans="1:28" s="210" customFormat="1" ht="20.399999999999999">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90"/>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91"/>
        <v>0</v>
      </c>
      <c r="AB738" s="211" t="str">
        <f t="shared" si="92"/>
        <v/>
      </c>
    </row>
    <row r="739" spans="1:28" s="210" customFormat="1" ht="20.399999999999999">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90"/>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91"/>
        <v>0</v>
      </c>
      <c r="AB739" s="211" t="str">
        <f t="shared" si="92"/>
        <v/>
      </c>
    </row>
    <row r="740" spans="1:28" s="210" customFormat="1" ht="20.399999999999999">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90"/>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91"/>
        <v>0</v>
      </c>
      <c r="AB740" s="211" t="str">
        <f t="shared" si="92"/>
        <v/>
      </c>
    </row>
    <row r="741" spans="1:28" s="210" customFormat="1" ht="20.399999999999999">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90"/>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91"/>
        <v>0</v>
      </c>
      <c r="AB741" s="211" t="str">
        <f t="shared" si="92"/>
        <v/>
      </c>
    </row>
    <row r="742" spans="1:28" s="210" customFormat="1" ht="20.399999999999999">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90"/>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91"/>
        <v>0</v>
      </c>
      <c r="AB742" s="211" t="str">
        <f t="shared" si="92"/>
        <v/>
      </c>
    </row>
    <row r="743" spans="1:28" s="210" customFormat="1" ht="20.399999999999999">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90"/>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91"/>
        <v>0</v>
      </c>
      <c r="AB743" s="211" t="str">
        <f t="shared" si="92"/>
        <v/>
      </c>
    </row>
    <row r="744" spans="1:28" s="210" customFormat="1" ht="20.399999999999999">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90"/>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91"/>
        <v>0</v>
      </c>
      <c r="AB744" s="211" t="str">
        <f t="shared" si="92"/>
        <v/>
      </c>
    </row>
    <row r="745" spans="1:28" s="210" customFormat="1" ht="20.399999999999999">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90"/>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91"/>
        <v>0</v>
      </c>
      <c r="AB745" s="211" t="str">
        <f t="shared" si="92"/>
        <v/>
      </c>
    </row>
    <row r="746" spans="1:28" s="210" customFormat="1" ht="20.399999999999999">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90"/>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91"/>
        <v>0</v>
      </c>
      <c r="AB746" s="211" t="str">
        <f t="shared" si="92"/>
        <v/>
      </c>
    </row>
    <row r="747" spans="1:28" s="210" customFormat="1" ht="20.399999999999999">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90"/>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91"/>
        <v>0</v>
      </c>
      <c r="AB747" s="211" t="str">
        <f t="shared" si="92"/>
        <v/>
      </c>
    </row>
    <row r="748" spans="1:28" s="210" customFormat="1" ht="20.399999999999999">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90"/>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91"/>
        <v>0</v>
      </c>
      <c r="AB748" s="211" t="str">
        <f t="shared" si="92"/>
        <v/>
      </c>
    </row>
    <row r="749" spans="1:28" s="210" customFormat="1" ht="20.399999999999999">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90"/>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91"/>
        <v>0</v>
      </c>
      <c r="AB749" s="211" t="str">
        <f t="shared" si="92"/>
        <v/>
      </c>
    </row>
    <row r="750" spans="1:28" s="210" customFormat="1" ht="20.399999999999999">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90"/>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91"/>
        <v>0</v>
      </c>
      <c r="AB750" s="211" t="str">
        <f t="shared" si="92"/>
        <v/>
      </c>
    </row>
    <row r="751" spans="1:28" s="210" customFormat="1" ht="20.399999999999999">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90"/>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91"/>
        <v>0</v>
      </c>
      <c r="AB751" s="211" t="str">
        <f t="shared" si="92"/>
        <v/>
      </c>
    </row>
    <row r="752" spans="1:28" s="210" customFormat="1" ht="20.399999999999999">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90"/>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91"/>
        <v>0</v>
      </c>
      <c r="AB752" s="211" t="str">
        <f t="shared" si="92"/>
        <v/>
      </c>
    </row>
    <row r="753" spans="1:28" s="210" customFormat="1" ht="20.399999999999999">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90"/>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91"/>
        <v>0</v>
      </c>
      <c r="AB753" s="211" t="str">
        <f t="shared" si="92"/>
        <v/>
      </c>
    </row>
    <row r="754" spans="1:28" s="210" customFormat="1" ht="20.399999999999999">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90"/>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91"/>
        <v>0</v>
      </c>
      <c r="AB754" s="211" t="str">
        <f t="shared" si="92"/>
        <v/>
      </c>
    </row>
    <row r="755" spans="1:28" s="210" customFormat="1" ht="20.399999999999999">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90"/>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91"/>
        <v>0</v>
      </c>
      <c r="AB755" s="211" t="str">
        <f t="shared" si="92"/>
        <v/>
      </c>
    </row>
    <row r="756" spans="1:28" s="210" customFormat="1" ht="20.399999999999999">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90"/>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91"/>
        <v>0</v>
      </c>
      <c r="AB756" s="211" t="str">
        <f t="shared" si="92"/>
        <v/>
      </c>
    </row>
    <row r="757" spans="1:28" s="210" customFormat="1" ht="20.399999999999999">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90"/>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91"/>
        <v>0</v>
      </c>
      <c r="AB757" s="211" t="str">
        <f t="shared" si="92"/>
        <v/>
      </c>
    </row>
    <row r="758" spans="1:28" s="210" customFormat="1" ht="20.399999999999999">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90"/>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91"/>
        <v>0</v>
      </c>
      <c r="AB758" s="211" t="str">
        <f t="shared" si="92"/>
        <v/>
      </c>
    </row>
    <row r="759" spans="1:28" s="210" customFormat="1" ht="20.399999999999999">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90"/>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91"/>
        <v>0</v>
      </c>
      <c r="AB759" s="211" t="str">
        <f t="shared" si="92"/>
        <v/>
      </c>
    </row>
    <row r="760" spans="1:28" s="210" customFormat="1" ht="20.399999999999999">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90"/>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91"/>
        <v>0</v>
      </c>
      <c r="AB760" s="211" t="str">
        <f t="shared" si="92"/>
        <v/>
      </c>
    </row>
    <row r="761" spans="1:28" s="210" customFormat="1" ht="20.399999999999999">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90"/>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91"/>
        <v>0</v>
      </c>
      <c r="AB761" s="211" t="str">
        <f t="shared" si="92"/>
        <v/>
      </c>
    </row>
    <row r="762" spans="1:28" s="210" customFormat="1" ht="20.399999999999999">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90"/>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91"/>
        <v>0</v>
      </c>
      <c r="AB762" s="211" t="str">
        <f t="shared" si="92"/>
        <v/>
      </c>
    </row>
    <row r="763" spans="1:28" s="210" customFormat="1" ht="20.399999999999999">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93">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94">IF(AND(C763="Smelter not listed",OR(LEN(D763)=0,LEN(E763)=0)),1,0)</f>
        <v>0</v>
      </c>
      <c r="AB763" s="211" t="str">
        <f t="shared" ref="AB763" si="95">B763&amp;C763</f>
        <v/>
      </c>
    </row>
    <row r="764" spans="1:28" s="210" customFormat="1" ht="20.399999999999999">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96">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97">IF(AND(C764="Smelter not listed",OR(LEN(D764)=0,LEN(E764)=0)),1,0)</f>
        <v>0</v>
      </c>
      <c r="AB764" s="211" t="str">
        <f t="shared" ref="AB764:AB795" si="98">B764&amp;C764</f>
        <v/>
      </c>
    </row>
    <row r="765" spans="1:28" s="210" customFormat="1" ht="20.399999999999999">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96"/>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97"/>
        <v>0</v>
      </c>
      <c r="AB765" s="211" t="str">
        <f t="shared" si="98"/>
        <v/>
      </c>
    </row>
    <row r="766" spans="1:28" s="210" customFormat="1" ht="20.399999999999999">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96"/>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97"/>
        <v>0</v>
      </c>
      <c r="AB766" s="211" t="str">
        <f t="shared" si="98"/>
        <v/>
      </c>
    </row>
    <row r="767" spans="1:28" s="210" customFormat="1" ht="20.399999999999999">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96"/>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97"/>
        <v>0</v>
      </c>
      <c r="AB767" s="211" t="str">
        <f t="shared" si="98"/>
        <v/>
      </c>
    </row>
    <row r="768" spans="1:28" s="210" customFormat="1" ht="20.399999999999999">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96"/>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97"/>
        <v>0</v>
      </c>
      <c r="AB768" s="211" t="str">
        <f t="shared" si="98"/>
        <v/>
      </c>
    </row>
    <row r="769" spans="1:28" s="210" customFormat="1" ht="20.399999999999999">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96"/>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97"/>
        <v>0</v>
      </c>
      <c r="AB769" s="211" t="str">
        <f t="shared" si="98"/>
        <v/>
      </c>
    </row>
    <row r="770" spans="1:28" s="210" customFormat="1" ht="20.399999999999999">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96"/>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97"/>
        <v>0</v>
      </c>
      <c r="AB770" s="211" t="str">
        <f t="shared" si="98"/>
        <v/>
      </c>
    </row>
    <row r="771" spans="1:28" s="210" customFormat="1" ht="20.399999999999999">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96"/>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97"/>
        <v>0</v>
      </c>
      <c r="AB771" s="211" t="str">
        <f t="shared" si="98"/>
        <v/>
      </c>
    </row>
    <row r="772" spans="1:28" s="210" customFormat="1" ht="20.399999999999999">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96"/>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97"/>
        <v>0</v>
      </c>
      <c r="AB772" s="211" t="str">
        <f t="shared" si="98"/>
        <v/>
      </c>
    </row>
    <row r="773" spans="1:28" s="210" customFormat="1" ht="20.399999999999999">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96"/>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97"/>
        <v>0</v>
      </c>
      <c r="AB773" s="211" t="str">
        <f t="shared" si="98"/>
        <v/>
      </c>
    </row>
    <row r="774" spans="1:28" s="210" customFormat="1" ht="20.399999999999999">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96"/>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97"/>
        <v>0</v>
      </c>
      <c r="AB774" s="211" t="str">
        <f t="shared" si="98"/>
        <v/>
      </c>
    </row>
    <row r="775" spans="1:28" s="210" customFormat="1" ht="20.399999999999999">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96"/>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97"/>
        <v>0</v>
      </c>
      <c r="AB775" s="211" t="str">
        <f t="shared" si="98"/>
        <v/>
      </c>
    </row>
    <row r="776" spans="1:28" s="210" customFormat="1" ht="20.399999999999999">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96"/>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97"/>
        <v>0</v>
      </c>
      <c r="AB776" s="211" t="str">
        <f t="shared" si="98"/>
        <v/>
      </c>
    </row>
    <row r="777" spans="1:28" s="210" customFormat="1" ht="20.399999999999999">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96"/>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97"/>
        <v>0</v>
      </c>
      <c r="AB777" s="211" t="str">
        <f t="shared" si="98"/>
        <v/>
      </c>
    </row>
    <row r="778" spans="1:28" s="210" customFormat="1" ht="20.399999999999999">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96"/>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97"/>
        <v>0</v>
      </c>
      <c r="AB778" s="211" t="str">
        <f t="shared" si="98"/>
        <v/>
      </c>
    </row>
    <row r="779" spans="1:28" s="210" customFormat="1" ht="20.399999999999999">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96"/>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97"/>
        <v>0</v>
      </c>
      <c r="AB779" s="211" t="str">
        <f t="shared" si="98"/>
        <v/>
      </c>
    </row>
    <row r="780" spans="1:28" s="210" customFormat="1" ht="20.399999999999999">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96"/>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97"/>
        <v>0</v>
      </c>
      <c r="AB780" s="211" t="str">
        <f t="shared" si="98"/>
        <v/>
      </c>
    </row>
    <row r="781" spans="1:28" s="210" customFormat="1" ht="20.399999999999999">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96"/>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97"/>
        <v>0</v>
      </c>
      <c r="AB781" s="211" t="str">
        <f t="shared" si="98"/>
        <v/>
      </c>
    </row>
    <row r="782" spans="1:28" s="210" customFormat="1" ht="20.399999999999999">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96"/>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97"/>
        <v>0</v>
      </c>
      <c r="AB782" s="211" t="str">
        <f t="shared" si="98"/>
        <v/>
      </c>
    </row>
    <row r="783" spans="1:28" s="210" customFormat="1" ht="20.399999999999999">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96"/>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97"/>
        <v>0</v>
      </c>
      <c r="AB783" s="211" t="str">
        <f t="shared" si="98"/>
        <v/>
      </c>
    </row>
    <row r="784" spans="1:28" s="210" customFormat="1" ht="20.399999999999999">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96"/>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97"/>
        <v>0</v>
      </c>
      <c r="AB784" s="211" t="str">
        <f t="shared" si="98"/>
        <v/>
      </c>
    </row>
    <row r="785" spans="1:28" s="210" customFormat="1" ht="20.399999999999999">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96"/>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97"/>
        <v>0</v>
      </c>
      <c r="AB785" s="211" t="str">
        <f t="shared" si="98"/>
        <v/>
      </c>
    </row>
    <row r="786" spans="1:28" s="210" customFormat="1" ht="20.399999999999999">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96"/>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97"/>
        <v>0</v>
      </c>
      <c r="AB786" s="211" t="str">
        <f t="shared" si="98"/>
        <v/>
      </c>
    </row>
    <row r="787" spans="1:28" s="210" customFormat="1" ht="20.399999999999999">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96"/>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97"/>
        <v>0</v>
      </c>
      <c r="AB787" s="211" t="str">
        <f t="shared" si="98"/>
        <v/>
      </c>
    </row>
    <row r="788" spans="1:28" s="210" customFormat="1" ht="20.399999999999999">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96"/>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97"/>
        <v>0</v>
      </c>
      <c r="AB788" s="211" t="str">
        <f t="shared" si="98"/>
        <v/>
      </c>
    </row>
    <row r="789" spans="1:28" s="210" customFormat="1" ht="20.399999999999999">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96"/>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97"/>
        <v>0</v>
      </c>
      <c r="AB789" s="211" t="str">
        <f t="shared" si="98"/>
        <v/>
      </c>
    </row>
    <row r="790" spans="1:28" s="210" customFormat="1" ht="20.399999999999999">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96"/>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97"/>
        <v>0</v>
      </c>
      <c r="AB790" s="211" t="str">
        <f t="shared" si="98"/>
        <v/>
      </c>
    </row>
    <row r="791" spans="1:28" s="210" customFormat="1" ht="20.399999999999999">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96"/>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97"/>
        <v>0</v>
      </c>
      <c r="AB791" s="211" t="str">
        <f t="shared" si="98"/>
        <v/>
      </c>
    </row>
    <row r="792" spans="1:28" s="210" customFormat="1" ht="20.399999999999999">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96"/>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97"/>
        <v>0</v>
      </c>
      <c r="AB792" s="211" t="str">
        <f t="shared" si="98"/>
        <v/>
      </c>
    </row>
    <row r="793" spans="1:28" s="210" customFormat="1" ht="20.399999999999999">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96"/>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97"/>
        <v>0</v>
      </c>
      <c r="AB793" s="211" t="str">
        <f t="shared" si="98"/>
        <v/>
      </c>
    </row>
    <row r="794" spans="1:28" s="210" customFormat="1" ht="20.399999999999999">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96"/>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97"/>
        <v>0</v>
      </c>
      <c r="AB794" s="211" t="str">
        <f t="shared" si="98"/>
        <v/>
      </c>
    </row>
    <row r="795" spans="1:28" s="210" customFormat="1" ht="20.399999999999999">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96"/>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97"/>
        <v>0</v>
      </c>
      <c r="AB795" s="211" t="str">
        <f t="shared" si="98"/>
        <v/>
      </c>
    </row>
    <row r="796" spans="1:28" s="210" customFormat="1" ht="20.399999999999999">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99">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00">IF(AND(C796="Smelter not listed",OR(LEN(D796)=0,LEN(E796)=0)),1,0)</f>
        <v>0</v>
      </c>
      <c r="AB796" s="211" t="str">
        <f t="shared" ref="AB796:AB826" si="101">B796&amp;C796</f>
        <v/>
      </c>
    </row>
    <row r="797" spans="1:28" s="210" customFormat="1" ht="20.399999999999999">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99"/>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00"/>
        <v>0</v>
      </c>
      <c r="AB797" s="211" t="str">
        <f t="shared" si="101"/>
        <v/>
      </c>
    </row>
    <row r="798" spans="1:28" s="210" customFormat="1" ht="20.399999999999999">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99"/>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00"/>
        <v>0</v>
      </c>
      <c r="AB798" s="211" t="str">
        <f t="shared" si="101"/>
        <v/>
      </c>
    </row>
    <row r="799" spans="1:28" s="210" customFormat="1" ht="20.399999999999999">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99"/>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00"/>
        <v>0</v>
      </c>
      <c r="AB799" s="211" t="str">
        <f t="shared" si="101"/>
        <v/>
      </c>
    </row>
    <row r="800" spans="1:28" s="210" customFormat="1" ht="20.399999999999999">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99"/>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00"/>
        <v>0</v>
      </c>
      <c r="AB800" s="211" t="str">
        <f t="shared" si="101"/>
        <v/>
      </c>
    </row>
    <row r="801" spans="1:28" s="210" customFormat="1" ht="20.399999999999999">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99"/>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00"/>
        <v>0</v>
      </c>
      <c r="AB801" s="211" t="str">
        <f t="shared" si="101"/>
        <v/>
      </c>
    </row>
    <row r="802" spans="1:28" s="210" customFormat="1" ht="20.399999999999999">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99"/>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00"/>
        <v>0</v>
      </c>
      <c r="AB802" s="211" t="str">
        <f t="shared" si="101"/>
        <v/>
      </c>
    </row>
    <row r="803" spans="1:28" s="210" customFormat="1" ht="20.399999999999999">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99"/>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00"/>
        <v>0</v>
      </c>
      <c r="AB803" s="211" t="str">
        <f t="shared" si="101"/>
        <v/>
      </c>
    </row>
    <row r="804" spans="1:28" s="210" customFormat="1" ht="20.399999999999999">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99"/>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00"/>
        <v>0</v>
      </c>
      <c r="AB804" s="211" t="str">
        <f t="shared" si="101"/>
        <v/>
      </c>
    </row>
    <row r="805" spans="1:28" s="210" customFormat="1" ht="20.399999999999999">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99"/>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00"/>
        <v>0</v>
      </c>
      <c r="AB805" s="211" t="str">
        <f t="shared" si="101"/>
        <v/>
      </c>
    </row>
    <row r="806" spans="1:28" s="210" customFormat="1" ht="20.399999999999999">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99"/>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00"/>
        <v>0</v>
      </c>
      <c r="AB806" s="211" t="str">
        <f t="shared" si="101"/>
        <v/>
      </c>
    </row>
    <row r="807" spans="1:28" s="210" customFormat="1" ht="20.399999999999999">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99"/>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00"/>
        <v>0</v>
      </c>
      <c r="AB807" s="211" t="str">
        <f t="shared" si="101"/>
        <v/>
      </c>
    </row>
    <row r="808" spans="1:28" s="210" customFormat="1" ht="20.399999999999999">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99"/>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00"/>
        <v>0</v>
      </c>
      <c r="AB808" s="211" t="str">
        <f t="shared" si="101"/>
        <v/>
      </c>
    </row>
    <row r="809" spans="1:28" s="210" customFormat="1" ht="20.399999999999999">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99"/>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00"/>
        <v>0</v>
      </c>
      <c r="AB809" s="211" t="str">
        <f t="shared" si="101"/>
        <v/>
      </c>
    </row>
    <row r="810" spans="1:28" s="210" customFormat="1" ht="20.399999999999999">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99"/>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00"/>
        <v>0</v>
      </c>
      <c r="AB810" s="211" t="str">
        <f t="shared" si="101"/>
        <v/>
      </c>
    </row>
    <row r="811" spans="1:28" s="210" customFormat="1" ht="20.399999999999999">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99"/>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00"/>
        <v>0</v>
      </c>
      <c r="AB811" s="211" t="str">
        <f t="shared" si="101"/>
        <v/>
      </c>
    </row>
    <row r="812" spans="1:28" s="210" customFormat="1" ht="20.399999999999999">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99"/>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00"/>
        <v>0</v>
      </c>
      <c r="AB812" s="211" t="str">
        <f t="shared" si="101"/>
        <v/>
      </c>
    </row>
    <row r="813" spans="1:28" s="210" customFormat="1" ht="20.399999999999999">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99"/>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00"/>
        <v>0</v>
      </c>
      <c r="AB813" s="211" t="str">
        <f t="shared" si="101"/>
        <v/>
      </c>
    </row>
    <row r="814" spans="1:28" s="210" customFormat="1" ht="20.399999999999999">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99"/>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00"/>
        <v>0</v>
      </c>
      <c r="AB814" s="211" t="str">
        <f t="shared" si="101"/>
        <v/>
      </c>
    </row>
    <row r="815" spans="1:28" s="210" customFormat="1" ht="20.399999999999999">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99"/>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00"/>
        <v>0</v>
      </c>
      <c r="AB815" s="211" t="str">
        <f t="shared" si="101"/>
        <v/>
      </c>
    </row>
    <row r="816" spans="1:28" s="210" customFormat="1" ht="20.399999999999999">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99"/>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00"/>
        <v>0</v>
      </c>
      <c r="AB816" s="211" t="str">
        <f t="shared" si="101"/>
        <v/>
      </c>
    </row>
    <row r="817" spans="1:28" s="210" customFormat="1" ht="20.399999999999999">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99"/>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00"/>
        <v>0</v>
      </c>
      <c r="AB817" s="211" t="str">
        <f t="shared" si="101"/>
        <v/>
      </c>
    </row>
    <row r="818" spans="1:28" s="210" customFormat="1" ht="20.399999999999999">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99"/>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00"/>
        <v>0</v>
      </c>
      <c r="AB818" s="211" t="str">
        <f t="shared" si="101"/>
        <v/>
      </c>
    </row>
    <row r="819" spans="1:28" s="210" customFormat="1" ht="20.399999999999999">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99"/>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00"/>
        <v>0</v>
      </c>
      <c r="AB819" s="211" t="str">
        <f t="shared" si="101"/>
        <v/>
      </c>
    </row>
    <row r="820" spans="1:28" s="210" customFormat="1" ht="20.399999999999999">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99"/>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00"/>
        <v>0</v>
      </c>
      <c r="AB820" s="211" t="str">
        <f t="shared" si="101"/>
        <v/>
      </c>
    </row>
    <row r="821" spans="1:28" s="210" customFormat="1" ht="20.399999999999999">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99"/>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00"/>
        <v>0</v>
      </c>
      <c r="AB821" s="211" t="str">
        <f t="shared" si="101"/>
        <v/>
      </c>
    </row>
    <row r="822" spans="1:28" s="210" customFormat="1" ht="20.399999999999999">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99"/>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00"/>
        <v>0</v>
      </c>
      <c r="AB822" s="211" t="str">
        <f t="shared" si="101"/>
        <v/>
      </c>
    </row>
    <row r="823" spans="1:28" s="210" customFormat="1" ht="20.399999999999999">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99"/>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00"/>
        <v>0</v>
      </c>
      <c r="AB823" s="211" t="str">
        <f t="shared" si="101"/>
        <v/>
      </c>
    </row>
    <row r="824" spans="1:28" s="210" customFormat="1" ht="20.399999999999999">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99"/>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00"/>
        <v>0</v>
      </c>
      <c r="AB824" s="211" t="str">
        <f t="shared" si="101"/>
        <v/>
      </c>
    </row>
    <row r="825" spans="1:28" s="210" customFormat="1" ht="20.399999999999999">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99"/>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00"/>
        <v>0</v>
      </c>
      <c r="AB825" s="211" t="str">
        <f t="shared" si="101"/>
        <v/>
      </c>
    </row>
    <row r="826" spans="1:28" s="210" customFormat="1" ht="20.399999999999999">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99"/>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00"/>
        <v>0</v>
      </c>
      <c r="AB826" s="211" t="str">
        <f t="shared" si="101"/>
        <v/>
      </c>
    </row>
    <row r="827" spans="1:28" s="210" customFormat="1" ht="20.399999999999999">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02">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03">IF(AND(C827="Smelter not listed",OR(LEN(D827)=0,LEN(E827)=0)),1,0)</f>
        <v>0</v>
      </c>
      <c r="AB827" s="211" t="str">
        <f t="shared" ref="AB827" si="104">B827&amp;C827</f>
        <v/>
      </c>
    </row>
    <row r="828" spans="1:28" s="210" customFormat="1" ht="20.399999999999999">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05">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06">IF(AND(C828="Smelter not listed",OR(LEN(D828)=0,LEN(E828)=0)),1,0)</f>
        <v>0</v>
      </c>
      <c r="AB828" s="211" t="str">
        <f t="shared" ref="AB828:AB859" si="107">B828&amp;C828</f>
        <v/>
      </c>
    </row>
    <row r="829" spans="1:28" s="210" customFormat="1" ht="20.399999999999999">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05"/>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06"/>
        <v>0</v>
      </c>
      <c r="AB829" s="211" t="str">
        <f t="shared" si="107"/>
        <v/>
      </c>
    </row>
    <row r="830" spans="1:28" s="210" customFormat="1" ht="20.399999999999999">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05"/>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06"/>
        <v>0</v>
      </c>
      <c r="AB830" s="211" t="str">
        <f t="shared" si="107"/>
        <v/>
      </c>
    </row>
    <row r="831" spans="1:28" s="210" customFormat="1" ht="20.399999999999999">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05"/>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06"/>
        <v>0</v>
      </c>
      <c r="AB831" s="211" t="str">
        <f t="shared" si="107"/>
        <v/>
      </c>
    </row>
    <row r="832" spans="1:28" s="210" customFormat="1" ht="20.399999999999999">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05"/>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06"/>
        <v>0</v>
      </c>
      <c r="AB832" s="211" t="str">
        <f t="shared" si="107"/>
        <v/>
      </c>
    </row>
    <row r="833" spans="1:28" s="210" customFormat="1" ht="20.399999999999999">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05"/>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06"/>
        <v>0</v>
      </c>
      <c r="AB833" s="211" t="str">
        <f t="shared" si="107"/>
        <v/>
      </c>
    </row>
    <row r="834" spans="1:28" s="210" customFormat="1" ht="20.399999999999999">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05"/>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06"/>
        <v>0</v>
      </c>
      <c r="AB834" s="211" t="str">
        <f t="shared" si="107"/>
        <v/>
      </c>
    </row>
    <row r="835" spans="1:28" s="210" customFormat="1" ht="20.399999999999999">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05"/>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06"/>
        <v>0</v>
      </c>
      <c r="AB835" s="211" t="str">
        <f t="shared" si="107"/>
        <v/>
      </c>
    </row>
    <row r="836" spans="1:28" s="210" customFormat="1" ht="20.399999999999999">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05"/>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06"/>
        <v>0</v>
      </c>
      <c r="AB836" s="211" t="str">
        <f t="shared" si="107"/>
        <v/>
      </c>
    </row>
    <row r="837" spans="1:28" s="210" customFormat="1" ht="20.399999999999999">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05"/>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06"/>
        <v>0</v>
      </c>
      <c r="AB837" s="211" t="str">
        <f t="shared" si="107"/>
        <v/>
      </c>
    </row>
    <row r="838" spans="1:28" s="210" customFormat="1" ht="20.399999999999999">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05"/>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06"/>
        <v>0</v>
      </c>
      <c r="AB838" s="211" t="str">
        <f t="shared" si="107"/>
        <v/>
      </c>
    </row>
    <row r="839" spans="1:28" s="210" customFormat="1" ht="20.399999999999999">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05"/>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06"/>
        <v>0</v>
      </c>
      <c r="AB839" s="211" t="str">
        <f t="shared" si="107"/>
        <v/>
      </c>
    </row>
    <row r="840" spans="1:28" s="210" customFormat="1" ht="20.399999999999999">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05"/>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06"/>
        <v>0</v>
      </c>
      <c r="AB840" s="211" t="str">
        <f t="shared" si="107"/>
        <v/>
      </c>
    </row>
    <row r="841" spans="1:28" s="210" customFormat="1" ht="20.399999999999999">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05"/>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06"/>
        <v>0</v>
      </c>
      <c r="AB841" s="211" t="str">
        <f t="shared" si="107"/>
        <v/>
      </c>
    </row>
    <row r="842" spans="1:28" s="210" customFormat="1" ht="20.399999999999999">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05"/>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06"/>
        <v>0</v>
      </c>
      <c r="AB842" s="211" t="str">
        <f t="shared" si="107"/>
        <v/>
      </c>
    </row>
    <row r="843" spans="1:28" s="210" customFormat="1" ht="20.399999999999999">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05"/>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06"/>
        <v>0</v>
      </c>
      <c r="AB843" s="211" t="str">
        <f t="shared" si="107"/>
        <v/>
      </c>
    </row>
    <row r="844" spans="1:28" s="210" customFormat="1" ht="20.399999999999999">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05"/>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06"/>
        <v>0</v>
      </c>
      <c r="AB844" s="211" t="str">
        <f t="shared" si="107"/>
        <v/>
      </c>
    </row>
    <row r="845" spans="1:28" s="210" customFormat="1" ht="20.399999999999999">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05"/>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06"/>
        <v>0</v>
      </c>
      <c r="AB845" s="211" t="str">
        <f t="shared" si="107"/>
        <v/>
      </c>
    </row>
    <row r="846" spans="1:28" s="210" customFormat="1" ht="20.399999999999999">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05"/>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06"/>
        <v>0</v>
      </c>
      <c r="AB846" s="211" t="str">
        <f t="shared" si="107"/>
        <v/>
      </c>
    </row>
    <row r="847" spans="1:28" s="210" customFormat="1" ht="20.399999999999999">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05"/>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06"/>
        <v>0</v>
      </c>
      <c r="AB847" s="211" t="str">
        <f t="shared" si="107"/>
        <v/>
      </c>
    </row>
    <row r="848" spans="1:28" s="210" customFormat="1" ht="20.399999999999999">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05"/>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06"/>
        <v>0</v>
      </c>
      <c r="AB848" s="211" t="str">
        <f t="shared" si="107"/>
        <v/>
      </c>
    </row>
    <row r="849" spans="1:28" s="210" customFormat="1" ht="20.399999999999999">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05"/>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06"/>
        <v>0</v>
      </c>
      <c r="AB849" s="211" t="str">
        <f t="shared" si="107"/>
        <v/>
      </c>
    </row>
    <row r="850" spans="1:28" s="210" customFormat="1" ht="20.399999999999999">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05"/>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06"/>
        <v>0</v>
      </c>
      <c r="AB850" s="211" t="str">
        <f t="shared" si="107"/>
        <v/>
      </c>
    </row>
    <row r="851" spans="1:28" s="210" customFormat="1" ht="20.399999999999999">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05"/>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06"/>
        <v>0</v>
      </c>
      <c r="AB851" s="211" t="str">
        <f t="shared" si="107"/>
        <v/>
      </c>
    </row>
    <row r="852" spans="1:28" s="210" customFormat="1" ht="20.399999999999999">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05"/>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06"/>
        <v>0</v>
      </c>
      <c r="AB852" s="211" t="str">
        <f t="shared" si="107"/>
        <v/>
      </c>
    </row>
    <row r="853" spans="1:28" s="210" customFormat="1" ht="20.399999999999999">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05"/>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06"/>
        <v>0</v>
      </c>
      <c r="AB853" s="211" t="str">
        <f t="shared" si="107"/>
        <v/>
      </c>
    </row>
    <row r="854" spans="1:28" s="210" customFormat="1" ht="20.399999999999999">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05"/>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06"/>
        <v>0</v>
      </c>
      <c r="AB854" s="211" t="str">
        <f t="shared" si="107"/>
        <v/>
      </c>
    </row>
    <row r="855" spans="1:28" s="210" customFormat="1" ht="20.399999999999999">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05"/>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06"/>
        <v>0</v>
      </c>
      <c r="AB855" s="211" t="str">
        <f t="shared" si="107"/>
        <v/>
      </c>
    </row>
    <row r="856" spans="1:28" s="210" customFormat="1" ht="20.399999999999999">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05"/>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06"/>
        <v>0</v>
      </c>
      <c r="AB856" s="211" t="str">
        <f t="shared" si="107"/>
        <v/>
      </c>
    </row>
    <row r="857" spans="1:28" s="210" customFormat="1" ht="20.399999999999999">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05"/>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06"/>
        <v>0</v>
      </c>
      <c r="AB857" s="211" t="str">
        <f t="shared" si="107"/>
        <v/>
      </c>
    </row>
    <row r="858" spans="1:28" s="210" customFormat="1" ht="20.399999999999999">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05"/>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06"/>
        <v>0</v>
      </c>
      <c r="AB858" s="211" t="str">
        <f t="shared" si="107"/>
        <v/>
      </c>
    </row>
    <row r="859" spans="1:28" s="210" customFormat="1" ht="20.399999999999999">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05"/>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06"/>
        <v>0</v>
      </c>
      <c r="AB859" s="211" t="str">
        <f t="shared" si="107"/>
        <v/>
      </c>
    </row>
    <row r="860" spans="1:28" s="210" customFormat="1" ht="20.399999999999999">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08">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09">IF(AND(C860="Smelter not listed",OR(LEN(D860)=0,LEN(E860)=0)),1,0)</f>
        <v>0</v>
      </c>
      <c r="AB860" s="211" t="str">
        <f t="shared" ref="AB860:AB890" si="110">B860&amp;C860</f>
        <v/>
      </c>
    </row>
    <row r="861" spans="1:28" s="210" customFormat="1" ht="20.399999999999999">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08"/>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09"/>
        <v>0</v>
      </c>
      <c r="AB861" s="211" t="str">
        <f t="shared" si="110"/>
        <v/>
      </c>
    </row>
    <row r="862" spans="1:28" s="210" customFormat="1" ht="20.399999999999999">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08"/>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09"/>
        <v>0</v>
      </c>
      <c r="AB862" s="211" t="str">
        <f t="shared" si="110"/>
        <v/>
      </c>
    </row>
    <row r="863" spans="1:28" s="210" customFormat="1" ht="20.399999999999999">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08"/>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09"/>
        <v>0</v>
      </c>
      <c r="AB863" s="211" t="str">
        <f t="shared" si="110"/>
        <v/>
      </c>
    </row>
    <row r="864" spans="1:28" s="210" customFormat="1" ht="20.399999999999999">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08"/>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09"/>
        <v>0</v>
      </c>
      <c r="AB864" s="211" t="str">
        <f t="shared" si="110"/>
        <v/>
      </c>
    </row>
    <row r="865" spans="1:28" s="210" customFormat="1" ht="20.399999999999999">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08"/>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09"/>
        <v>0</v>
      </c>
      <c r="AB865" s="211" t="str">
        <f t="shared" si="110"/>
        <v/>
      </c>
    </row>
    <row r="866" spans="1:28" s="210" customFormat="1" ht="20.399999999999999">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08"/>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09"/>
        <v>0</v>
      </c>
      <c r="AB866" s="211" t="str">
        <f t="shared" si="110"/>
        <v/>
      </c>
    </row>
    <row r="867" spans="1:28" s="210" customFormat="1" ht="20.399999999999999">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08"/>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09"/>
        <v>0</v>
      </c>
      <c r="AB867" s="211" t="str">
        <f t="shared" si="110"/>
        <v/>
      </c>
    </row>
    <row r="868" spans="1:28" s="210" customFormat="1" ht="20.399999999999999">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08"/>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09"/>
        <v>0</v>
      </c>
      <c r="AB868" s="211" t="str">
        <f t="shared" si="110"/>
        <v/>
      </c>
    </row>
    <row r="869" spans="1:28" s="210" customFormat="1" ht="20.399999999999999">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08"/>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09"/>
        <v>0</v>
      </c>
      <c r="AB869" s="211" t="str">
        <f t="shared" si="110"/>
        <v/>
      </c>
    </row>
    <row r="870" spans="1:28" s="210" customFormat="1" ht="20.399999999999999">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08"/>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09"/>
        <v>0</v>
      </c>
      <c r="AB870" s="211" t="str">
        <f t="shared" si="110"/>
        <v/>
      </c>
    </row>
    <row r="871" spans="1:28" s="210" customFormat="1" ht="20.399999999999999">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08"/>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09"/>
        <v>0</v>
      </c>
      <c r="AB871" s="211" t="str">
        <f t="shared" si="110"/>
        <v/>
      </c>
    </row>
    <row r="872" spans="1:28" s="210" customFormat="1" ht="20.399999999999999">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08"/>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09"/>
        <v>0</v>
      </c>
      <c r="AB872" s="211" t="str">
        <f t="shared" si="110"/>
        <v/>
      </c>
    </row>
    <row r="873" spans="1:28" s="210" customFormat="1" ht="20.399999999999999">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08"/>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09"/>
        <v>0</v>
      </c>
      <c r="AB873" s="211" t="str">
        <f t="shared" si="110"/>
        <v/>
      </c>
    </row>
    <row r="874" spans="1:28" s="210" customFormat="1" ht="20.399999999999999">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08"/>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09"/>
        <v>0</v>
      </c>
      <c r="AB874" s="211" t="str">
        <f t="shared" si="110"/>
        <v/>
      </c>
    </row>
    <row r="875" spans="1:28" s="210" customFormat="1" ht="20.399999999999999">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08"/>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09"/>
        <v>0</v>
      </c>
      <c r="AB875" s="211" t="str">
        <f t="shared" si="110"/>
        <v/>
      </c>
    </row>
    <row r="876" spans="1:28" s="210" customFormat="1" ht="20.399999999999999">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08"/>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09"/>
        <v>0</v>
      </c>
      <c r="AB876" s="211" t="str">
        <f t="shared" si="110"/>
        <v/>
      </c>
    </row>
    <row r="877" spans="1:28" s="210" customFormat="1" ht="20.399999999999999">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08"/>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09"/>
        <v>0</v>
      </c>
      <c r="AB877" s="211" t="str">
        <f t="shared" si="110"/>
        <v/>
      </c>
    </row>
    <row r="878" spans="1:28" s="210" customFormat="1" ht="20.399999999999999">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08"/>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09"/>
        <v>0</v>
      </c>
      <c r="AB878" s="211" t="str">
        <f t="shared" si="110"/>
        <v/>
      </c>
    </row>
    <row r="879" spans="1:28" s="210" customFormat="1" ht="20.399999999999999">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08"/>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09"/>
        <v>0</v>
      </c>
      <c r="AB879" s="211" t="str">
        <f t="shared" si="110"/>
        <v/>
      </c>
    </row>
    <row r="880" spans="1:28" s="210" customFormat="1" ht="20.399999999999999">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08"/>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09"/>
        <v>0</v>
      </c>
      <c r="AB880" s="211" t="str">
        <f t="shared" si="110"/>
        <v/>
      </c>
    </row>
    <row r="881" spans="1:28" s="210" customFormat="1" ht="20.399999999999999">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08"/>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09"/>
        <v>0</v>
      </c>
      <c r="AB881" s="211" t="str">
        <f t="shared" si="110"/>
        <v/>
      </c>
    </row>
    <row r="882" spans="1:28" s="210" customFormat="1" ht="20.399999999999999">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08"/>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09"/>
        <v>0</v>
      </c>
      <c r="AB882" s="211" t="str">
        <f t="shared" si="110"/>
        <v/>
      </c>
    </row>
    <row r="883" spans="1:28" s="210" customFormat="1" ht="20.399999999999999">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08"/>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09"/>
        <v>0</v>
      </c>
      <c r="AB883" s="211" t="str">
        <f t="shared" si="110"/>
        <v/>
      </c>
    </row>
    <row r="884" spans="1:28" s="210" customFormat="1" ht="20.399999999999999">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08"/>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09"/>
        <v>0</v>
      </c>
      <c r="AB884" s="211" t="str">
        <f t="shared" si="110"/>
        <v/>
      </c>
    </row>
    <row r="885" spans="1:28" s="210" customFormat="1" ht="20.399999999999999">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08"/>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09"/>
        <v>0</v>
      </c>
      <c r="AB885" s="211" t="str">
        <f t="shared" si="110"/>
        <v/>
      </c>
    </row>
    <row r="886" spans="1:28" s="210" customFormat="1" ht="20.399999999999999">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08"/>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09"/>
        <v>0</v>
      </c>
      <c r="AB886" s="211" t="str">
        <f t="shared" si="110"/>
        <v/>
      </c>
    </row>
    <row r="887" spans="1:28" s="210" customFormat="1" ht="20.399999999999999">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08"/>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09"/>
        <v>0</v>
      </c>
      <c r="AB887" s="211" t="str">
        <f t="shared" si="110"/>
        <v/>
      </c>
    </row>
    <row r="888" spans="1:28" s="210" customFormat="1" ht="20.399999999999999">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08"/>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09"/>
        <v>0</v>
      </c>
      <c r="AB888" s="211" t="str">
        <f t="shared" si="110"/>
        <v/>
      </c>
    </row>
    <row r="889" spans="1:28" s="210" customFormat="1" ht="20.399999999999999">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08"/>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09"/>
        <v>0</v>
      </c>
      <c r="AB889" s="211" t="str">
        <f t="shared" si="110"/>
        <v/>
      </c>
    </row>
    <row r="890" spans="1:28" s="210" customFormat="1" ht="20.399999999999999">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08"/>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09"/>
        <v>0</v>
      </c>
      <c r="AB890" s="211" t="str">
        <f t="shared" si="110"/>
        <v/>
      </c>
    </row>
    <row r="891" spans="1:28" s="210" customFormat="1" ht="20.399999999999999">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11">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12">IF(AND(C891="Smelter not listed",OR(LEN(D891)=0,LEN(E891)=0)),1,0)</f>
        <v>0</v>
      </c>
      <c r="AB891" s="211" t="str">
        <f t="shared" ref="AB891" si="113">B891&amp;C891</f>
        <v/>
      </c>
    </row>
    <row r="892" spans="1:28" s="210" customFormat="1" ht="20.399999999999999">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14">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15">IF(AND(C892="Smelter not listed",OR(LEN(D892)=0,LEN(E892)=0)),1,0)</f>
        <v>0</v>
      </c>
      <c r="AB892" s="211" t="str">
        <f t="shared" ref="AB892:AB923" si="116">B892&amp;C892</f>
        <v/>
      </c>
    </row>
    <row r="893" spans="1:28" s="210" customFormat="1" ht="20.399999999999999">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14"/>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15"/>
        <v>0</v>
      </c>
      <c r="AB893" s="211" t="str">
        <f t="shared" si="116"/>
        <v/>
      </c>
    </row>
    <row r="894" spans="1:28" s="210" customFormat="1" ht="20.399999999999999">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14"/>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15"/>
        <v>0</v>
      </c>
      <c r="AB894" s="211" t="str">
        <f t="shared" si="116"/>
        <v/>
      </c>
    </row>
    <row r="895" spans="1:28" s="210" customFormat="1" ht="20.399999999999999">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14"/>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15"/>
        <v>0</v>
      </c>
      <c r="AB895" s="211" t="str">
        <f t="shared" si="116"/>
        <v/>
      </c>
    </row>
    <row r="896" spans="1:28" s="210" customFormat="1" ht="20.399999999999999">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14"/>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15"/>
        <v>0</v>
      </c>
      <c r="AB896" s="211" t="str">
        <f t="shared" si="116"/>
        <v/>
      </c>
    </row>
    <row r="897" spans="1:28" s="210" customFormat="1" ht="20.399999999999999">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14"/>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15"/>
        <v>0</v>
      </c>
      <c r="AB897" s="211" t="str">
        <f t="shared" si="116"/>
        <v/>
      </c>
    </row>
    <row r="898" spans="1:28" s="210" customFormat="1" ht="20.399999999999999">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14"/>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15"/>
        <v>0</v>
      </c>
      <c r="AB898" s="211" t="str">
        <f t="shared" si="116"/>
        <v/>
      </c>
    </row>
    <row r="899" spans="1:28" s="210" customFormat="1" ht="20.399999999999999">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14"/>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15"/>
        <v>0</v>
      </c>
      <c r="AB899" s="211" t="str">
        <f t="shared" si="116"/>
        <v/>
      </c>
    </row>
    <row r="900" spans="1:28" s="210" customFormat="1" ht="20.399999999999999">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14"/>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15"/>
        <v>0</v>
      </c>
      <c r="AB900" s="211" t="str">
        <f t="shared" si="116"/>
        <v/>
      </c>
    </row>
    <row r="901" spans="1:28" s="210" customFormat="1" ht="20.399999999999999">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14"/>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15"/>
        <v>0</v>
      </c>
      <c r="AB901" s="211" t="str">
        <f t="shared" si="116"/>
        <v/>
      </c>
    </row>
    <row r="902" spans="1:28" s="210" customFormat="1" ht="20.399999999999999">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14"/>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15"/>
        <v>0</v>
      </c>
      <c r="AB902" s="211" t="str">
        <f t="shared" si="116"/>
        <v/>
      </c>
    </row>
    <row r="903" spans="1:28" s="210" customFormat="1" ht="20.399999999999999">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14"/>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15"/>
        <v>0</v>
      </c>
      <c r="AB903" s="211" t="str">
        <f t="shared" si="116"/>
        <v/>
      </c>
    </row>
    <row r="904" spans="1:28" s="210" customFormat="1" ht="20.399999999999999">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14"/>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15"/>
        <v>0</v>
      </c>
      <c r="AB904" s="211" t="str">
        <f t="shared" si="116"/>
        <v/>
      </c>
    </row>
    <row r="905" spans="1:28" s="210" customFormat="1" ht="20.399999999999999">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14"/>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15"/>
        <v>0</v>
      </c>
      <c r="AB905" s="211" t="str">
        <f t="shared" si="116"/>
        <v/>
      </c>
    </row>
    <row r="906" spans="1:28" s="210" customFormat="1" ht="20.399999999999999">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14"/>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15"/>
        <v>0</v>
      </c>
      <c r="AB906" s="211" t="str">
        <f t="shared" si="116"/>
        <v/>
      </c>
    </row>
    <row r="907" spans="1:28" s="210" customFormat="1" ht="20.399999999999999">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14"/>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15"/>
        <v>0</v>
      </c>
      <c r="AB907" s="211" t="str">
        <f t="shared" si="116"/>
        <v/>
      </c>
    </row>
    <row r="908" spans="1:28" s="210" customFormat="1" ht="20.399999999999999">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14"/>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15"/>
        <v>0</v>
      </c>
      <c r="AB908" s="211" t="str">
        <f t="shared" si="116"/>
        <v/>
      </c>
    </row>
    <row r="909" spans="1:28" s="210" customFormat="1" ht="20.399999999999999">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14"/>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15"/>
        <v>0</v>
      </c>
      <c r="AB909" s="211" t="str">
        <f t="shared" si="116"/>
        <v/>
      </c>
    </row>
    <row r="910" spans="1:28" s="210" customFormat="1" ht="20.399999999999999">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14"/>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15"/>
        <v>0</v>
      </c>
      <c r="AB910" s="211" t="str">
        <f t="shared" si="116"/>
        <v/>
      </c>
    </row>
    <row r="911" spans="1:28" s="210" customFormat="1" ht="20.399999999999999">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14"/>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15"/>
        <v>0</v>
      </c>
      <c r="AB911" s="211" t="str">
        <f t="shared" si="116"/>
        <v/>
      </c>
    </row>
    <row r="912" spans="1:28" s="210" customFormat="1" ht="20.399999999999999">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14"/>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15"/>
        <v>0</v>
      </c>
      <c r="AB912" s="211" t="str">
        <f t="shared" si="116"/>
        <v/>
      </c>
    </row>
    <row r="913" spans="1:28" s="210" customFormat="1" ht="20.399999999999999">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14"/>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15"/>
        <v>0</v>
      </c>
      <c r="AB913" s="211" t="str">
        <f t="shared" si="116"/>
        <v/>
      </c>
    </row>
    <row r="914" spans="1:28" s="210" customFormat="1" ht="20.399999999999999">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14"/>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15"/>
        <v>0</v>
      </c>
      <c r="AB914" s="211" t="str">
        <f t="shared" si="116"/>
        <v/>
      </c>
    </row>
    <row r="915" spans="1:28" s="210" customFormat="1" ht="20.399999999999999">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14"/>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15"/>
        <v>0</v>
      </c>
      <c r="AB915" s="211" t="str">
        <f t="shared" si="116"/>
        <v/>
      </c>
    </row>
    <row r="916" spans="1:28" s="210" customFormat="1" ht="20.399999999999999">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14"/>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15"/>
        <v>0</v>
      </c>
      <c r="AB916" s="211" t="str">
        <f t="shared" si="116"/>
        <v/>
      </c>
    </row>
    <row r="917" spans="1:28" s="210" customFormat="1" ht="20.399999999999999">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14"/>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15"/>
        <v>0</v>
      </c>
      <c r="AB917" s="211" t="str">
        <f t="shared" si="116"/>
        <v/>
      </c>
    </row>
    <row r="918" spans="1:28" s="210" customFormat="1" ht="20.399999999999999">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14"/>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15"/>
        <v>0</v>
      </c>
      <c r="AB918" s="211" t="str">
        <f t="shared" si="116"/>
        <v/>
      </c>
    </row>
    <row r="919" spans="1:28" s="210" customFormat="1" ht="20.399999999999999">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14"/>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15"/>
        <v>0</v>
      </c>
      <c r="AB919" s="211" t="str">
        <f t="shared" si="116"/>
        <v/>
      </c>
    </row>
    <row r="920" spans="1:28" s="210" customFormat="1" ht="20.399999999999999">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14"/>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15"/>
        <v>0</v>
      </c>
      <c r="AB920" s="211" t="str">
        <f t="shared" si="116"/>
        <v/>
      </c>
    </row>
    <row r="921" spans="1:28" s="210" customFormat="1" ht="20.399999999999999">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14"/>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15"/>
        <v>0</v>
      </c>
      <c r="AB921" s="211" t="str">
        <f t="shared" si="116"/>
        <v/>
      </c>
    </row>
    <row r="922" spans="1:28" s="210" customFormat="1" ht="20.399999999999999">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14"/>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15"/>
        <v>0</v>
      </c>
      <c r="AB922" s="211" t="str">
        <f t="shared" si="116"/>
        <v/>
      </c>
    </row>
    <row r="923" spans="1:28" s="210" customFormat="1" ht="20.399999999999999">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14"/>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15"/>
        <v>0</v>
      </c>
      <c r="AB923" s="211" t="str">
        <f t="shared" si="116"/>
        <v/>
      </c>
    </row>
    <row r="924" spans="1:28" s="210" customFormat="1" ht="20.399999999999999">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17">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18">IF(AND(C924="Smelter not listed",OR(LEN(D924)=0,LEN(E924)=0)),1,0)</f>
        <v>0</v>
      </c>
      <c r="AB924" s="211" t="str">
        <f t="shared" ref="AB924:AB954" si="119">B924&amp;C924</f>
        <v/>
      </c>
    </row>
    <row r="925" spans="1:28" s="210" customFormat="1" ht="20.399999999999999">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17"/>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18"/>
        <v>0</v>
      </c>
      <c r="AB925" s="211" t="str">
        <f t="shared" si="119"/>
        <v/>
      </c>
    </row>
    <row r="926" spans="1:28" s="210" customFormat="1" ht="20.399999999999999">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17"/>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18"/>
        <v>0</v>
      </c>
      <c r="AB926" s="211" t="str">
        <f t="shared" si="119"/>
        <v/>
      </c>
    </row>
    <row r="927" spans="1:28" s="210" customFormat="1" ht="20.399999999999999">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17"/>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18"/>
        <v>0</v>
      </c>
      <c r="AB927" s="211" t="str">
        <f t="shared" si="119"/>
        <v/>
      </c>
    </row>
    <row r="928" spans="1:28" s="210" customFormat="1" ht="20.399999999999999">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17"/>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18"/>
        <v>0</v>
      </c>
      <c r="AB928" s="211" t="str">
        <f t="shared" si="119"/>
        <v/>
      </c>
    </row>
    <row r="929" spans="1:28" s="210" customFormat="1" ht="20.399999999999999">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17"/>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18"/>
        <v>0</v>
      </c>
      <c r="AB929" s="211" t="str">
        <f t="shared" si="119"/>
        <v/>
      </c>
    </row>
    <row r="930" spans="1:28" s="210" customFormat="1" ht="20.399999999999999">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17"/>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18"/>
        <v>0</v>
      </c>
      <c r="AB930" s="211" t="str">
        <f t="shared" si="119"/>
        <v/>
      </c>
    </row>
    <row r="931" spans="1:28" s="210" customFormat="1" ht="20.399999999999999">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17"/>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18"/>
        <v>0</v>
      </c>
      <c r="AB931" s="211" t="str">
        <f t="shared" si="119"/>
        <v/>
      </c>
    </row>
    <row r="932" spans="1:28" s="210" customFormat="1" ht="20.399999999999999">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17"/>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18"/>
        <v>0</v>
      </c>
      <c r="AB932" s="211" t="str">
        <f t="shared" si="119"/>
        <v/>
      </c>
    </row>
    <row r="933" spans="1:28" s="210" customFormat="1" ht="20.399999999999999">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17"/>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18"/>
        <v>0</v>
      </c>
      <c r="AB933" s="211" t="str">
        <f t="shared" si="119"/>
        <v/>
      </c>
    </row>
    <row r="934" spans="1:28" s="210" customFormat="1" ht="20.399999999999999">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17"/>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18"/>
        <v>0</v>
      </c>
      <c r="AB934" s="211" t="str">
        <f t="shared" si="119"/>
        <v/>
      </c>
    </row>
    <row r="935" spans="1:28" s="210" customFormat="1" ht="20.399999999999999">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17"/>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18"/>
        <v>0</v>
      </c>
      <c r="AB935" s="211" t="str">
        <f t="shared" si="119"/>
        <v/>
      </c>
    </row>
    <row r="936" spans="1:28" s="210" customFormat="1" ht="20.399999999999999">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17"/>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18"/>
        <v>0</v>
      </c>
      <c r="AB936" s="211" t="str">
        <f t="shared" si="119"/>
        <v/>
      </c>
    </row>
    <row r="937" spans="1:28" s="210" customFormat="1" ht="20.399999999999999">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17"/>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18"/>
        <v>0</v>
      </c>
      <c r="AB937" s="211" t="str">
        <f t="shared" si="119"/>
        <v/>
      </c>
    </row>
    <row r="938" spans="1:28" s="210" customFormat="1" ht="20.399999999999999">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17"/>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18"/>
        <v>0</v>
      </c>
      <c r="AB938" s="211" t="str">
        <f t="shared" si="119"/>
        <v/>
      </c>
    </row>
    <row r="939" spans="1:28" s="210" customFormat="1" ht="20.399999999999999">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17"/>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18"/>
        <v>0</v>
      </c>
      <c r="AB939" s="211" t="str">
        <f t="shared" si="119"/>
        <v/>
      </c>
    </row>
    <row r="940" spans="1:28" s="210" customFormat="1" ht="20.399999999999999">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17"/>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18"/>
        <v>0</v>
      </c>
      <c r="AB940" s="211" t="str">
        <f t="shared" si="119"/>
        <v/>
      </c>
    </row>
    <row r="941" spans="1:28" s="210" customFormat="1" ht="20.399999999999999">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17"/>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18"/>
        <v>0</v>
      </c>
      <c r="AB941" s="211" t="str">
        <f t="shared" si="119"/>
        <v/>
      </c>
    </row>
    <row r="942" spans="1:28" s="210" customFormat="1" ht="20.399999999999999">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17"/>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18"/>
        <v>0</v>
      </c>
      <c r="AB942" s="211" t="str">
        <f t="shared" si="119"/>
        <v/>
      </c>
    </row>
    <row r="943" spans="1:28" s="210" customFormat="1" ht="20.399999999999999">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17"/>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18"/>
        <v>0</v>
      </c>
      <c r="AB943" s="211" t="str">
        <f t="shared" si="119"/>
        <v/>
      </c>
    </row>
    <row r="944" spans="1:28" s="210" customFormat="1" ht="20.399999999999999">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17"/>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18"/>
        <v>0</v>
      </c>
      <c r="AB944" s="211" t="str">
        <f t="shared" si="119"/>
        <v/>
      </c>
    </row>
    <row r="945" spans="1:28" s="210" customFormat="1" ht="20.399999999999999">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17"/>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18"/>
        <v>0</v>
      </c>
      <c r="AB945" s="211" t="str">
        <f t="shared" si="119"/>
        <v/>
      </c>
    </row>
    <row r="946" spans="1:28" s="210" customFormat="1" ht="20.399999999999999">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17"/>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18"/>
        <v>0</v>
      </c>
      <c r="AB946" s="211" t="str">
        <f t="shared" si="119"/>
        <v/>
      </c>
    </row>
    <row r="947" spans="1:28" s="210" customFormat="1" ht="20.399999999999999">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17"/>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18"/>
        <v>0</v>
      </c>
      <c r="AB947" s="211" t="str">
        <f t="shared" si="119"/>
        <v/>
      </c>
    </row>
    <row r="948" spans="1:28" s="210" customFormat="1" ht="20.399999999999999">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17"/>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18"/>
        <v>0</v>
      </c>
      <c r="AB948" s="211" t="str">
        <f t="shared" si="119"/>
        <v/>
      </c>
    </row>
    <row r="949" spans="1:28" s="210" customFormat="1" ht="20.399999999999999">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17"/>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18"/>
        <v>0</v>
      </c>
      <c r="AB949" s="211" t="str">
        <f t="shared" si="119"/>
        <v/>
      </c>
    </row>
    <row r="950" spans="1:28" s="210" customFormat="1" ht="20.399999999999999">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17"/>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18"/>
        <v>0</v>
      </c>
      <c r="AB950" s="211" t="str">
        <f t="shared" si="119"/>
        <v/>
      </c>
    </row>
    <row r="951" spans="1:28" s="210" customFormat="1" ht="20.399999999999999">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17"/>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18"/>
        <v>0</v>
      </c>
      <c r="AB951" s="211" t="str">
        <f t="shared" si="119"/>
        <v/>
      </c>
    </row>
    <row r="952" spans="1:28" s="210" customFormat="1" ht="20.399999999999999">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17"/>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18"/>
        <v>0</v>
      </c>
      <c r="AB952" s="211" t="str">
        <f t="shared" si="119"/>
        <v/>
      </c>
    </row>
    <row r="953" spans="1:28" s="210" customFormat="1" ht="20.399999999999999">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17"/>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18"/>
        <v>0</v>
      </c>
      <c r="AB953" s="211" t="str">
        <f t="shared" si="119"/>
        <v/>
      </c>
    </row>
    <row r="954" spans="1:28" s="210" customFormat="1" ht="20.399999999999999">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17"/>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18"/>
        <v>0</v>
      </c>
      <c r="AB954" s="211" t="str">
        <f t="shared" si="119"/>
        <v/>
      </c>
    </row>
    <row r="955" spans="1:28" s="210" customFormat="1" ht="20.399999999999999">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20">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21">IF(AND(C955="Smelter not listed",OR(LEN(D955)=0,LEN(E955)=0)),1,0)</f>
        <v>0</v>
      </c>
      <c r="AB955" s="211" t="str">
        <f t="shared" ref="AB955" si="122">B955&amp;C955</f>
        <v/>
      </c>
    </row>
    <row r="956" spans="1:28" s="210" customFormat="1" ht="20.399999999999999">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23">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24">IF(AND(C956="Smelter not listed",OR(LEN(D956)=0,LEN(E956)=0)),1,0)</f>
        <v>0</v>
      </c>
      <c r="AB956" s="211" t="str">
        <f t="shared" ref="AB956:AB987" si="125">B956&amp;C956</f>
        <v/>
      </c>
    </row>
    <row r="957" spans="1:28" s="210" customFormat="1" ht="20.399999999999999">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23"/>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24"/>
        <v>0</v>
      </c>
      <c r="AB957" s="211" t="str">
        <f t="shared" si="125"/>
        <v/>
      </c>
    </row>
    <row r="958" spans="1:28" s="210" customFormat="1" ht="20.399999999999999">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23"/>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24"/>
        <v>0</v>
      </c>
      <c r="AB958" s="211" t="str">
        <f t="shared" si="125"/>
        <v/>
      </c>
    </row>
    <row r="959" spans="1:28" s="210" customFormat="1" ht="20.399999999999999">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23"/>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24"/>
        <v>0</v>
      </c>
      <c r="AB959" s="211" t="str">
        <f t="shared" si="125"/>
        <v/>
      </c>
    </row>
    <row r="960" spans="1:28" s="210" customFormat="1" ht="20.399999999999999">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23"/>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24"/>
        <v>0</v>
      </c>
      <c r="AB960" s="211" t="str">
        <f t="shared" si="125"/>
        <v/>
      </c>
    </row>
    <row r="961" spans="1:28" s="210" customFormat="1" ht="20.399999999999999">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23"/>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24"/>
        <v>0</v>
      </c>
      <c r="AB961" s="211" t="str">
        <f t="shared" si="125"/>
        <v/>
      </c>
    </row>
    <row r="962" spans="1:28" s="210" customFormat="1" ht="20.399999999999999">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23"/>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24"/>
        <v>0</v>
      </c>
      <c r="AB962" s="211" t="str">
        <f t="shared" si="125"/>
        <v/>
      </c>
    </row>
    <row r="963" spans="1:28" s="210" customFormat="1" ht="20.399999999999999">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23"/>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24"/>
        <v>0</v>
      </c>
      <c r="AB963" s="211" t="str">
        <f t="shared" si="125"/>
        <v/>
      </c>
    </row>
    <row r="964" spans="1:28" s="210" customFormat="1" ht="20.399999999999999">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23"/>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24"/>
        <v>0</v>
      </c>
      <c r="AB964" s="211" t="str">
        <f t="shared" si="125"/>
        <v/>
      </c>
    </row>
    <row r="965" spans="1:28" s="210" customFormat="1" ht="20.399999999999999">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23"/>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24"/>
        <v>0</v>
      </c>
      <c r="AB965" s="211" t="str">
        <f t="shared" si="125"/>
        <v/>
      </c>
    </row>
    <row r="966" spans="1:28" s="210" customFormat="1" ht="20.399999999999999">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23"/>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24"/>
        <v>0</v>
      </c>
      <c r="AB966" s="211" t="str">
        <f t="shared" si="125"/>
        <v/>
      </c>
    </row>
    <row r="967" spans="1:28" s="210" customFormat="1" ht="20.399999999999999">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23"/>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24"/>
        <v>0</v>
      </c>
      <c r="AB967" s="211" t="str">
        <f t="shared" si="125"/>
        <v/>
      </c>
    </row>
    <row r="968" spans="1:28" s="210" customFormat="1" ht="20.399999999999999">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23"/>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24"/>
        <v>0</v>
      </c>
      <c r="AB968" s="211" t="str">
        <f t="shared" si="125"/>
        <v/>
      </c>
    </row>
    <row r="969" spans="1:28" s="210" customFormat="1" ht="20.399999999999999">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23"/>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24"/>
        <v>0</v>
      </c>
      <c r="AB969" s="211" t="str">
        <f t="shared" si="125"/>
        <v/>
      </c>
    </row>
    <row r="970" spans="1:28" s="210" customFormat="1" ht="20.399999999999999">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23"/>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24"/>
        <v>0</v>
      </c>
      <c r="AB970" s="211" t="str">
        <f t="shared" si="125"/>
        <v/>
      </c>
    </row>
    <row r="971" spans="1:28" s="210" customFormat="1" ht="20.399999999999999">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23"/>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24"/>
        <v>0</v>
      </c>
      <c r="AB971" s="211" t="str">
        <f t="shared" si="125"/>
        <v/>
      </c>
    </row>
    <row r="972" spans="1:28" s="210" customFormat="1" ht="20.399999999999999">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23"/>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24"/>
        <v>0</v>
      </c>
      <c r="AB972" s="211" t="str">
        <f t="shared" si="125"/>
        <v/>
      </c>
    </row>
    <row r="973" spans="1:28" s="210" customFormat="1" ht="20.399999999999999">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23"/>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24"/>
        <v>0</v>
      </c>
      <c r="AB973" s="211" t="str">
        <f t="shared" si="125"/>
        <v/>
      </c>
    </row>
    <row r="974" spans="1:28" s="210" customFormat="1" ht="20.399999999999999">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23"/>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24"/>
        <v>0</v>
      </c>
      <c r="AB974" s="211" t="str">
        <f t="shared" si="125"/>
        <v/>
      </c>
    </row>
    <row r="975" spans="1:28" s="210" customFormat="1" ht="20.399999999999999">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23"/>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24"/>
        <v>0</v>
      </c>
      <c r="AB975" s="211" t="str">
        <f t="shared" si="125"/>
        <v/>
      </c>
    </row>
    <row r="976" spans="1:28" s="210" customFormat="1" ht="20.399999999999999">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23"/>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24"/>
        <v>0</v>
      </c>
      <c r="AB976" s="211" t="str">
        <f t="shared" si="125"/>
        <v/>
      </c>
    </row>
    <row r="977" spans="1:28" s="210" customFormat="1" ht="20.399999999999999">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23"/>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24"/>
        <v>0</v>
      </c>
      <c r="AB977" s="211" t="str">
        <f t="shared" si="125"/>
        <v/>
      </c>
    </row>
    <row r="978" spans="1:28" s="210" customFormat="1" ht="20.399999999999999">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23"/>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24"/>
        <v>0</v>
      </c>
      <c r="AB978" s="211" t="str">
        <f t="shared" si="125"/>
        <v/>
      </c>
    </row>
    <row r="979" spans="1:28" s="210" customFormat="1" ht="20.399999999999999">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23"/>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24"/>
        <v>0</v>
      </c>
      <c r="AB979" s="211" t="str">
        <f t="shared" si="125"/>
        <v/>
      </c>
    </row>
    <row r="980" spans="1:28" s="210" customFormat="1" ht="20.399999999999999">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23"/>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24"/>
        <v>0</v>
      </c>
      <c r="AB980" s="211" t="str">
        <f t="shared" si="125"/>
        <v/>
      </c>
    </row>
    <row r="981" spans="1:28" s="210" customFormat="1" ht="20.399999999999999">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23"/>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24"/>
        <v>0</v>
      </c>
      <c r="AB981" s="211" t="str">
        <f t="shared" si="125"/>
        <v/>
      </c>
    </row>
    <row r="982" spans="1:28" s="210" customFormat="1" ht="20.399999999999999">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23"/>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24"/>
        <v>0</v>
      </c>
      <c r="AB982" s="211" t="str">
        <f t="shared" si="125"/>
        <v/>
      </c>
    </row>
    <row r="983" spans="1:28" s="210" customFormat="1" ht="20.399999999999999">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23"/>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24"/>
        <v>0</v>
      </c>
      <c r="AB983" s="211" t="str">
        <f t="shared" si="125"/>
        <v/>
      </c>
    </row>
    <row r="984" spans="1:28" s="210" customFormat="1" ht="20.399999999999999">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23"/>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24"/>
        <v>0</v>
      </c>
      <c r="AB984" s="211" t="str">
        <f t="shared" si="125"/>
        <v/>
      </c>
    </row>
    <row r="985" spans="1:28" s="210" customFormat="1" ht="20.399999999999999">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23"/>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24"/>
        <v>0</v>
      </c>
      <c r="AB985" s="211" t="str">
        <f t="shared" si="125"/>
        <v/>
      </c>
    </row>
    <row r="986" spans="1:28" s="210" customFormat="1" ht="20.399999999999999">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23"/>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24"/>
        <v>0</v>
      </c>
      <c r="AB986" s="211" t="str">
        <f t="shared" si="125"/>
        <v/>
      </c>
    </row>
    <row r="987" spans="1:28" s="210" customFormat="1" ht="20.399999999999999">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23"/>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24"/>
        <v>0</v>
      </c>
      <c r="AB987" s="211" t="str">
        <f t="shared" si="125"/>
        <v/>
      </c>
    </row>
    <row r="988" spans="1:28" s="210" customFormat="1" ht="20.399999999999999">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26">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27">IF(AND(C988="Smelter not listed",OR(LEN(D988)=0,LEN(E988)=0)),1,0)</f>
        <v>0</v>
      </c>
      <c r="AB988" s="211" t="str">
        <f t="shared" ref="AB988:AB1018" si="128">B988&amp;C988</f>
        <v/>
      </c>
    </row>
    <row r="989" spans="1:28" s="210" customFormat="1" ht="20.399999999999999">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26"/>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27"/>
        <v>0</v>
      </c>
      <c r="AB989" s="211" t="str">
        <f t="shared" si="128"/>
        <v/>
      </c>
    </row>
    <row r="990" spans="1:28" s="210" customFormat="1" ht="20.399999999999999">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26"/>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27"/>
        <v>0</v>
      </c>
      <c r="AB990" s="211" t="str">
        <f t="shared" si="128"/>
        <v/>
      </c>
    </row>
    <row r="991" spans="1:28" s="210" customFormat="1" ht="20.399999999999999">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26"/>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27"/>
        <v>0</v>
      </c>
      <c r="AB991" s="211" t="str">
        <f t="shared" si="128"/>
        <v/>
      </c>
    </row>
    <row r="992" spans="1:28" s="210" customFormat="1" ht="20.399999999999999">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26"/>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27"/>
        <v>0</v>
      </c>
      <c r="AB992" s="211" t="str">
        <f t="shared" si="128"/>
        <v/>
      </c>
    </row>
    <row r="993" spans="1:28" s="210" customFormat="1" ht="20.399999999999999">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26"/>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27"/>
        <v>0</v>
      </c>
      <c r="AB993" s="211" t="str">
        <f t="shared" si="128"/>
        <v/>
      </c>
    </row>
    <row r="994" spans="1:28" s="210" customFormat="1" ht="20.399999999999999">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26"/>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27"/>
        <v>0</v>
      </c>
      <c r="AB994" s="211" t="str">
        <f t="shared" si="128"/>
        <v/>
      </c>
    </row>
    <row r="995" spans="1:28" s="210" customFormat="1" ht="20.399999999999999">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26"/>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27"/>
        <v>0</v>
      </c>
      <c r="AB995" s="211" t="str">
        <f t="shared" si="128"/>
        <v/>
      </c>
    </row>
    <row r="996" spans="1:28" s="210" customFormat="1" ht="20.399999999999999">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26"/>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27"/>
        <v>0</v>
      </c>
      <c r="AB996" s="211" t="str">
        <f t="shared" si="128"/>
        <v/>
      </c>
    </row>
    <row r="997" spans="1:28" s="210" customFormat="1" ht="20.399999999999999">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26"/>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27"/>
        <v>0</v>
      </c>
      <c r="AB997" s="211" t="str">
        <f t="shared" si="128"/>
        <v/>
      </c>
    </row>
    <row r="998" spans="1:28" s="210" customFormat="1" ht="20.399999999999999">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26"/>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27"/>
        <v>0</v>
      </c>
      <c r="AB998" s="211" t="str">
        <f t="shared" si="128"/>
        <v/>
      </c>
    </row>
    <row r="999" spans="1:28" s="210" customFormat="1" ht="20.399999999999999">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26"/>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27"/>
        <v>0</v>
      </c>
      <c r="AB999" s="211" t="str">
        <f t="shared" si="128"/>
        <v/>
      </c>
    </row>
    <row r="1000" spans="1:28" s="210" customFormat="1" ht="20.399999999999999">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26"/>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27"/>
        <v>0</v>
      </c>
      <c r="AB1000" s="211" t="str">
        <f t="shared" si="128"/>
        <v/>
      </c>
    </row>
    <row r="1001" spans="1:28" s="210" customFormat="1" ht="20.399999999999999">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26"/>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27"/>
        <v>0</v>
      </c>
      <c r="AB1001" s="211" t="str">
        <f t="shared" si="128"/>
        <v/>
      </c>
    </row>
    <row r="1002" spans="1:28" s="210" customFormat="1" ht="20.399999999999999">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26"/>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27"/>
        <v>0</v>
      </c>
      <c r="AB1002" s="211" t="str">
        <f t="shared" si="128"/>
        <v/>
      </c>
    </row>
    <row r="1003" spans="1:28" s="210" customFormat="1" ht="20.399999999999999">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26"/>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27"/>
        <v>0</v>
      </c>
      <c r="AB1003" s="211" t="str">
        <f t="shared" si="128"/>
        <v/>
      </c>
    </row>
    <row r="1004" spans="1:28" s="210" customFormat="1" ht="20.399999999999999">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26"/>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27"/>
        <v>0</v>
      </c>
      <c r="AB1004" s="211" t="str">
        <f t="shared" si="128"/>
        <v/>
      </c>
    </row>
    <row r="1005" spans="1:28" s="210" customFormat="1" ht="20.399999999999999">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26"/>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27"/>
        <v>0</v>
      </c>
      <c r="AB1005" s="211" t="str">
        <f t="shared" si="128"/>
        <v/>
      </c>
    </row>
    <row r="1006" spans="1:28" s="210" customFormat="1" ht="20.399999999999999">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26"/>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27"/>
        <v>0</v>
      </c>
      <c r="AB1006" s="211" t="str">
        <f t="shared" si="128"/>
        <v/>
      </c>
    </row>
    <row r="1007" spans="1:28" s="210" customFormat="1" ht="20.399999999999999">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26"/>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27"/>
        <v>0</v>
      </c>
      <c r="AB1007" s="211" t="str">
        <f t="shared" si="128"/>
        <v/>
      </c>
    </row>
    <row r="1008" spans="1:28" s="210" customFormat="1" ht="20.399999999999999">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26"/>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27"/>
        <v>0</v>
      </c>
      <c r="AB1008" s="211" t="str">
        <f t="shared" si="128"/>
        <v/>
      </c>
    </row>
    <row r="1009" spans="1:28" s="210" customFormat="1" ht="20.399999999999999">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26"/>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27"/>
        <v>0</v>
      </c>
      <c r="AB1009" s="211" t="str">
        <f t="shared" si="128"/>
        <v/>
      </c>
    </row>
    <row r="1010" spans="1:28" s="210" customFormat="1" ht="20.399999999999999">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26"/>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27"/>
        <v>0</v>
      </c>
      <c r="AB1010" s="211" t="str">
        <f t="shared" si="128"/>
        <v/>
      </c>
    </row>
    <row r="1011" spans="1:28" s="210" customFormat="1" ht="20.399999999999999">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26"/>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27"/>
        <v>0</v>
      </c>
      <c r="AB1011" s="211" t="str">
        <f t="shared" si="128"/>
        <v/>
      </c>
    </row>
    <row r="1012" spans="1:28" s="210" customFormat="1" ht="20.399999999999999">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26"/>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27"/>
        <v>0</v>
      </c>
      <c r="AB1012" s="211" t="str">
        <f t="shared" si="128"/>
        <v/>
      </c>
    </row>
    <row r="1013" spans="1:28" s="210" customFormat="1" ht="20.399999999999999">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26"/>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27"/>
        <v>0</v>
      </c>
      <c r="AB1013" s="211" t="str">
        <f t="shared" si="128"/>
        <v/>
      </c>
    </row>
    <row r="1014" spans="1:28" s="210" customFormat="1" ht="20.399999999999999">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26"/>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27"/>
        <v>0</v>
      </c>
      <c r="AB1014" s="211" t="str">
        <f t="shared" si="128"/>
        <v/>
      </c>
    </row>
    <row r="1015" spans="1:28" s="210" customFormat="1" ht="20.399999999999999">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26"/>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27"/>
        <v>0</v>
      </c>
      <c r="AB1015" s="211" t="str">
        <f t="shared" si="128"/>
        <v/>
      </c>
    </row>
    <row r="1016" spans="1:28" s="210" customFormat="1" ht="20.399999999999999">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26"/>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27"/>
        <v>0</v>
      </c>
      <c r="AB1016" s="211" t="str">
        <f t="shared" si="128"/>
        <v/>
      </c>
    </row>
    <row r="1017" spans="1:28" s="210" customFormat="1" ht="20.399999999999999">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26"/>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27"/>
        <v>0</v>
      </c>
      <c r="AB1017" s="211" t="str">
        <f t="shared" si="128"/>
        <v/>
      </c>
    </row>
    <row r="1018" spans="1:28" s="210" customFormat="1" ht="20.399999999999999">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26"/>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27"/>
        <v>0</v>
      </c>
      <c r="AB1018" s="211" t="str">
        <f t="shared" si="128"/>
        <v/>
      </c>
    </row>
    <row r="1019" spans="1:28" s="210" customFormat="1" ht="20.399999999999999">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29">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30">IF(AND(C1019="Smelter not listed",OR(LEN(D1019)=0,LEN(E1019)=0)),1,0)</f>
        <v>0</v>
      </c>
      <c r="AB1019" s="211" t="str">
        <f t="shared" ref="AB1019" si="131">B1019&amp;C1019</f>
        <v/>
      </c>
    </row>
    <row r="1020" spans="1:28" s="210" customFormat="1" ht="20.399999999999999">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32">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33">IF(AND(C1020="Smelter not listed",OR(LEN(D1020)=0,LEN(E1020)=0)),1,0)</f>
        <v>0</v>
      </c>
      <c r="AB1020" s="211" t="str">
        <f t="shared" ref="AB1020:AB1051" si="134">B1020&amp;C1020</f>
        <v/>
      </c>
    </row>
    <row r="1021" spans="1:28" s="210" customFormat="1" ht="20.399999999999999">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32"/>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33"/>
        <v>0</v>
      </c>
      <c r="AB1021" s="211" t="str">
        <f t="shared" si="134"/>
        <v/>
      </c>
    </row>
    <row r="1022" spans="1:28" s="210" customFormat="1" ht="20.399999999999999">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32"/>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33"/>
        <v>0</v>
      </c>
      <c r="AB1022" s="211" t="str">
        <f t="shared" si="134"/>
        <v/>
      </c>
    </row>
    <row r="1023" spans="1:28" s="210" customFormat="1" ht="20.399999999999999">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32"/>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33"/>
        <v>0</v>
      </c>
      <c r="AB1023" s="211" t="str">
        <f t="shared" si="134"/>
        <v/>
      </c>
    </row>
    <row r="1024" spans="1:28" s="210" customFormat="1" ht="20.399999999999999">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32"/>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33"/>
        <v>0</v>
      </c>
      <c r="AB1024" s="211" t="str">
        <f t="shared" si="134"/>
        <v/>
      </c>
    </row>
    <row r="1025" spans="1:28" s="210" customFormat="1" ht="20.399999999999999">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32"/>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33"/>
        <v>0</v>
      </c>
      <c r="AB1025" s="211" t="str">
        <f t="shared" si="134"/>
        <v/>
      </c>
    </row>
    <row r="1026" spans="1:28" s="210" customFormat="1" ht="20.399999999999999">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32"/>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33"/>
        <v>0</v>
      </c>
      <c r="AB1026" s="211" t="str">
        <f t="shared" si="134"/>
        <v/>
      </c>
    </row>
    <row r="1027" spans="1:28" s="210" customFormat="1" ht="20.399999999999999">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32"/>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33"/>
        <v>0</v>
      </c>
      <c r="AB1027" s="211" t="str">
        <f t="shared" si="134"/>
        <v/>
      </c>
    </row>
    <row r="1028" spans="1:28" s="210" customFormat="1" ht="20.399999999999999">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32"/>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33"/>
        <v>0</v>
      </c>
      <c r="AB1028" s="211" t="str">
        <f t="shared" si="134"/>
        <v/>
      </c>
    </row>
    <row r="1029" spans="1:28" s="210" customFormat="1" ht="20.399999999999999">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32"/>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33"/>
        <v>0</v>
      </c>
      <c r="AB1029" s="211" t="str">
        <f t="shared" si="134"/>
        <v/>
      </c>
    </row>
    <row r="1030" spans="1:28" s="210" customFormat="1" ht="20.399999999999999">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32"/>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33"/>
        <v>0</v>
      </c>
      <c r="AB1030" s="211" t="str">
        <f t="shared" si="134"/>
        <v/>
      </c>
    </row>
    <row r="1031" spans="1:28" s="210" customFormat="1" ht="20.399999999999999">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32"/>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33"/>
        <v>0</v>
      </c>
      <c r="AB1031" s="211" t="str">
        <f t="shared" si="134"/>
        <v/>
      </c>
    </row>
    <row r="1032" spans="1:28" s="210" customFormat="1" ht="20.399999999999999">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32"/>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33"/>
        <v>0</v>
      </c>
      <c r="AB1032" s="211" t="str">
        <f t="shared" si="134"/>
        <v/>
      </c>
    </row>
    <row r="1033" spans="1:28" s="210" customFormat="1" ht="20.399999999999999">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32"/>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33"/>
        <v>0</v>
      </c>
      <c r="AB1033" s="211" t="str">
        <f t="shared" si="134"/>
        <v/>
      </c>
    </row>
    <row r="1034" spans="1:28" s="210" customFormat="1" ht="20.399999999999999">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32"/>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33"/>
        <v>0</v>
      </c>
      <c r="AB1034" s="211" t="str">
        <f t="shared" si="134"/>
        <v/>
      </c>
    </row>
    <row r="1035" spans="1:28" s="210" customFormat="1" ht="20.399999999999999">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32"/>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33"/>
        <v>0</v>
      </c>
      <c r="AB1035" s="211" t="str">
        <f t="shared" si="134"/>
        <v/>
      </c>
    </row>
    <row r="1036" spans="1:28" s="210" customFormat="1" ht="20.399999999999999">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32"/>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33"/>
        <v>0</v>
      </c>
      <c r="AB1036" s="211" t="str">
        <f t="shared" si="134"/>
        <v/>
      </c>
    </row>
    <row r="1037" spans="1:28" s="210" customFormat="1" ht="20.399999999999999">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32"/>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33"/>
        <v>0</v>
      </c>
      <c r="AB1037" s="211" t="str">
        <f t="shared" si="134"/>
        <v/>
      </c>
    </row>
    <row r="1038" spans="1:28" s="210" customFormat="1" ht="20.399999999999999">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32"/>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33"/>
        <v>0</v>
      </c>
      <c r="AB1038" s="211" t="str">
        <f t="shared" si="134"/>
        <v/>
      </c>
    </row>
    <row r="1039" spans="1:28" s="210" customFormat="1" ht="20.399999999999999">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32"/>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33"/>
        <v>0</v>
      </c>
      <c r="AB1039" s="211" t="str">
        <f t="shared" si="134"/>
        <v/>
      </c>
    </row>
    <row r="1040" spans="1:28" s="210" customFormat="1" ht="20.399999999999999">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32"/>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33"/>
        <v>0</v>
      </c>
      <c r="AB1040" s="211" t="str">
        <f t="shared" si="134"/>
        <v/>
      </c>
    </row>
    <row r="1041" spans="1:28" s="210" customFormat="1" ht="20.399999999999999">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32"/>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33"/>
        <v>0</v>
      </c>
      <c r="AB1041" s="211" t="str">
        <f t="shared" si="134"/>
        <v/>
      </c>
    </row>
    <row r="1042" spans="1:28" s="210" customFormat="1" ht="20.399999999999999">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32"/>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33"/>
        <v>0</v>
      </c>
      <c r="AB1042" s="211" t="str">
        <f t="shared" si="134"/>
        <v/>
      </c>
    </row>
    <row r="1043" spans="1:28" s="210" customFormat="1" ht="20.399999999999999">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32"/>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33"/>
        <v>0</v>
      </c>
      <c r="AB1043" s="211" t="str">
        <f t="shared" si="134"/>
        <v/>
      </c>
    </row>
    <row r="1044" spans="1:28" s="210" customFormat="1" ht="20.399999999999999">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32"/>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33"/>
        <v>0</v>
      </c>
      <c r="AB1044" s="211" t="str">
        <f t="shared" si="134"/>
        <v/>
      </c>
    </row>
    <row r="1045" spans="1:28" s="210" customFormat="1" ht="20.399999999999999">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32"/>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33"/>
        <v>0</v>
      </c>
      <c r="AB1045" s="211" t="str">
        <f t="shared" si="134"/>
        <v/>
      </c>
    </row>
    <row r="1046" spans="1:28" s="210" customFormat="1" ht="20.399999999999999">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32"/>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33"/>
        <v>0</v>
      </c>
      <c r="AB1046" s="211" t="str">
        <f t="shared" si="134"/>
        <v/>
      </c>
    </row>
    <row r="1047" spans="1:28" s="210" customFormat="1" ht="20.399999999999999">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32"/>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33"/>
        <v>0</v>
      </c>
      <c r="AB1047" s="211" t="str">
        <f t="shared" si="134"/>
        <v/>
      </c>
    </row>
    <row r="1048" spans="1:28" s="210" customFormat="1" ht="20.399999999999999">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32"/>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33"/>
        <v>0</v>
      </c>
      <c r="AB1048" s="211" t="str">
        <f t="shared" si="134"/>
        <v/>
      </c>
    </row>
    <row r="1049" spans="1:28" s="210" customFormat="1" ht="20.399999999999999">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32"/>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33"/>
        <v>0</v>
      </c>
      <c r="AB1049" s="211" t="str">
        <f t="shared" si="134"/>
        <v/>
      </c>
    </row>
    <row r="1050" spans="1:28" s="210" customFormat="1" ht="20.399999999999999">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32"/>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33"/>
        <v>0</v>
      </c>
      <c r="AB1050" s="211" t="str">
        <f t="shared" si="134"/>
        <v/>
      </c>
    </row>
    <row r="1051" spans="1:28" s="210" customFormat="1" ht="20.399999999999999">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32"/>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33"/>
        <v>0</v>
      </c>
      <c r="AB1051" s="211" t="str">
        <f t="shared" si="134"/>
        <v/>
      </c>
    </row>
    <row r="1052" spans="1:28" s="210" customFormat="1" ht="20.399999999999999">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35">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36">IF(AND(C1052="Smelter not listed",OR(LEN(D1052)=0,LEN(E1052)=0)),1,0)</f>
        <v>0</v>
      </c>
      <c r="AB1052" s="211" t="str">
        <f t="shared" ref="AB1052:AB1082" si="137">B1052&amp;C1052</f>
        <v/>
      </c>
    </row>
    <row r="1053" spans="1:28" s="210" customFormat="1" ht="20.399999999999999">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35"/>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36"/>
        <v>0</v>
      </c>
      <c r="AB1053" s="211" t="str">
        <f t="shared" si="137"/>
        <v/>
      </c>
    </row>
    <row r="1054" spans="1:28" s="210" customFormat="1" ht="20.399999999999999">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35"/>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36"/>
        <v>0</v>
      </c>
      <c r="AB1054" s="211" t="str">
        <f t="shared" si="137"/>
        <v/>
      </c>
    </row>
    <row r="1055" spans="1:28" s="210" customFormat="1" ht="20.399999999999999">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35"/>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36"/>
        <v>0</v>
      </c>
      <c r="AB1055" s="211" t="str">
        <f t="shared" si="137"/>
        <v/>
      </c>
    </row>
    <row r="1056" spans="1:28" s="210" customFormat="1" ht="20.399999999999999">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35"/>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36"/>
        <v>0</v>
      </c>
      <c r="AB1056" s="211" t="str">
        <f t="shared" si="137"/>
        <v/>
      </c>
    </row>
    <row r="1057" spans="1:28" s="210" customFormat="1" ht="20.399999999999999">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35"/>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36"/>
        <v>0</v>
      </c>
      <c r="AB1057" s="211" t="str">
        <f t="shared" si="137"/>
        <v/>
      </c>
    </row>
    <row r="1058" spans="1:28" s="210" customFormat="1" ht="20.399999999999999">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35"/>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36"/>
        <v>0</v>
      </c>
      <c r="AB1058" s="211" t="str">
        <f t="shared" si="137"/>
        <v/>
      </c>
    </row>
    <row r="1059" spans="1:28" s="210" customFormat="1" ht="20.399999999999999">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35"/>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36"/>
        <v>0</v>
      </c>
      <c r="AB1059" s="211" t="str">
        <f t="shared" si="137"/>
        <v/>
      </c>
    </row>
    <row r="1060" spans="1:28" s="210" customFormat="1" ht="20.399999999999999">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35"/>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36"/>
        <v>0</v>
      </c>
      <c r="AB1060" s="211" t="str">
        <f t="shared" si="137"/>
        <v/>
      </c>
    </row>
    <row r="1061" spans="1:28" s="210" customFormat="1" ht="20.399999999999999">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35"/>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36"/>
        <v>0</v>
      </c>
      <c r="AB1061" s="211" t="str">
        <f t="shared" si="137"/>
        <v/>
      </c>
    </row>
    <row r="1062" spans="1:28" s="210" customFormat="1" ht="20.399999999999999">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35"/>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36"/>
        <v>0</v>
      </c>
      <c r="AB1062" s="211" t="str">
        <f t="shared" si="137"/>
        <v/>
      </c>
    </row>
    <row r="1063" spans="1:28" s="210" customFormat="1" ht="20.399999999999999">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35"/>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36"/>
        <v>0</v>
      </c>
      <c r="AB1063" s="211" t="str">
        <f t="shared" si="137"/>
        <v/>
      </c>
    </row>
    <row r="1064" spans="1:28" s="210" customFormat="1" ht="20.399999999999999">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35"/>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36"/>
        <v>0</v>
      </c>
      <c r="AB1064" s="211" t="str">
        <f t="shared" si="137"/>
        <v/>
      </c>
    </row>
    <row r="1065" spans="1:28" s="210" customFormat="1" ht="20.399999999999999">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35"/>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36"/>
        <v>0</v>
      </c>
      <c r="AB1065" s="211" t="str">
        <f t="shared" si="137"/>
        <v/>
      </c>
    </row>
    <row r="1066" spans="1:28" s="210" customFormat="1" ht="20.399999999999999">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35"/>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36"/>
        <v>0</v>
      </c>
      <c r="AB1066" s="211" t="str">
        <f t="shared" si="137"/>
        <v/>
      </c>
    </row>
    <row r="1067" spans="1:28" s="210" customFormat="1" ht="20.399999999999999">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35"/>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36"/>
        <v>0</v>
      </c>
      <c r="AB1067" s="211" t="str">
        <f t="shared" si="137"/>
        <v/>
      </c>
    </row>
    <row r="1068" spans="1:28" s="210" customFormat="1" ht="20.399999999999999">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35"/>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36"/>
        <v>0</v>
      </c>
      <c r="AB1068" s="211" t="str">
        <f t="shared" si="137"/>
        <v/>
      </c>
    </row>
    <row r="1069" spans="1:28" s="210" customFormat="1" ht="20.399999999999999">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35"/>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36"/>
        <v>0</v>
      </c>
      <c r="AB1069" s="211" t="str">
        <f t="shared" si="137"/>
        <v/>
      </c>
    </row>
    <row r="1070" spans="1:28" s="210" customFormat="1" ht="20.399999999999999">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35"/>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36"/>
        <v>0</v>
      </c>
      <c r="AB1070" s="211" t="str">
        <f t="shared" si="137"/>
        <v/>
      </c>
    </row>
    <row r="1071" spans="1:28" s="210" customFormat="1" ht="20.399999999999999">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35"/>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36"/>
        <v>0</v>
      </c>
      <c r="AB1071" s="211" t="str">
        <f t="shared" si="137"/>
        <v/>
      </c>
    </row>
    <row r="1072" spans="1:28" s="210" customFormat="1" ht="20.399999999999999">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35"/>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36"/>
        <v>0</v>
      </c>
      <c r="AB1072" s="211" t="str">
        <f t="shared" si="137"/>
        <v/>
      </c>
    </row>
    <row r="1073" spans="1:28" s="210" customFormat="1" ht="20.399999999999999">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35"/>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36"/>
        <v>0</v>
      </c>
      <c r="AB1073" s="211" t="str">
        <f t="shared" si="137"/>
        <v/>
      </c>
    </row>
    <row r="1074" spans="1:28" s="210" customFormat="1" ht="20.399999999999999">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35"/>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36"/>
        <v>0</v>
      </c>
      <c r="AB1074" s="211" t="str">
        <f t="shared" si="137"/>
        <v/>
      </c>
    </row>
    <row r="1075" spans="1:28" s="210" customFormat="1" ht="20.399999999999999">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35"/>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36"/>
        <v>0</v>
      </c>
      <c r="AB1075" s="211" t="str">
        <f t="shared" si="137"/>
        <v/>
      </c>
    </row>
    <row r="1076" spans="1:28" s="210" customFormat="1" ht="20.399999999999999">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35"/>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36"/>
        <v>0</v>
      </c>
      <c r="AB1076" s="211" t="str">
        <f t="shared" si="137"/>
        <v/>
      </c>
    </row>
    <row r="1077" spans="1:28" s="210" customFormat="1" ht="20.399999999999999">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35"/>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36"/>
        <v>0</v>
      </c>
      <c r="AB1077" s="211" t="str">
        <f t="shared" si="137"/>
        <v/>
      </c>
    </row>
    <row r="1078" spans="1:28" s="210" customFormat="1" ht="20.399999999999999">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35"/>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36"/>
        <v>0</v>
      </c>
      <c r="AB1078" s="211" t="str">
        <f t="shared" si="137"/>
        <v/>
      </c>
    </row>
    <row r="1079" spans="1:28" s="210" customFormat="1" ht="20.399999999999999">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35"/>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36"/>
        <v>0</v>
      </c>
      <c r="AB1079" s="211" t="str">
        <f t="shared" si="137"/>
        <v/>
      </c>
    </row>
    <row r="1080" spans="1:28" s="210" customFormat="1" ht="20.399999999999999">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35"/>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36"/>
        <v>0</v>
      </c>
      <c r="AB1080" s="211" t="str">
        <f t="shared" si="137"/>
        <v/>
      </c>
    </row>
    <row r="1081" spans="1:28" s="210" customFormat="1" ht="20.399999999999999">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35"/>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36"/>
        <v>0</v>
      </c>
      <c r="AB1081" s="211" t="str">
        <f t="shared" si="137"/>
        <v/>
      </c>
    </row>
    <row r="1082" spans="1:28" s="210" customFormat="1" ht="20.399999999999999">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35"/>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36"/>
        <v>0</v>
      </c>
      <c r="AB1082" s="211" t="str">
        <f t="shared" si="137"/>
        <v/>
      </c>
    </row>
    <row r="1083" spans="1:28" s="210" customFormat="1" ht="20.399999999999999">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38">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39">IF(AND(C1083="Smelter not listed",OR(LEN(D1083)=0,LEN(E1083)=0)),1,0)</f>
        <v>0</v>
      </c>
      <c r="AB1083" s="211" t="str">
        <f t="shared" ref="AB1083" si="140">B1083&amp;C1083</f>
        <v/>
      </c>
    </row>
    <row r="1084" spans="1:28" s="210" customFormat="1" ht="20.399999999999999">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41">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42">IF(AND(C1084="Smelter not listed",OR(LEN(D1084)=0,LEN(E1084)=0)),1,0)</f>
        <v>0</v>
      </c>
      <c r="AB1084" s="211" t="str">
        <f t="shared" ref="AB1084:AB1115" si="143">B1084&amp;C1084</f>
        <v/>
      </c>
    </row>
    <row r="1085" spans="1:28" s="210" customFormat="1" ht="20.399999999999999">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41"/>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42"/>
        <v>0</v>
      </c>
      <c r="AB1085" s="211" t="str">
        <f t="shared" si="143"/>
        <v/>
      </c>
    </row>
    <row r="1086" spans="1:28" s="210" customFormat="1" ht="20.399999999999999">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41"/>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42"/>
        <v>0</v>
      </c>
      <c r="AB1086" s="211" t="str">
        <f t="shared" si="143"/>
        <v/>
      </c>
    </row>
    <row r="1087" spans="1:28" s="210" customFormat="1" ht="20.399999999999999">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41"/>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42"/>
        <v>0</v>
      </c>
      <c r="AB1087" s="211" t="str">
        <f t="shared" si="143"/>
        <v/>
      </c>
    </row>
    <row r="1088" spans="1:28" s="210" customFormat="1" ht="20.399999999999999">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41"/>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42"/>
        <v>0</v>
      </c>
      <c r="AB1088" s="211" t="str">
        <f t="shared" si="143"/>
        <v/>
      </c>
    </row>
    <row r="1089" spans="1:28" s="210" customFormat="1" ht="20.399999999999999">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41"/>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42"/>
        <v>0</v>
      </c>
      <c r="AB1089" s="211" t="str">
        <f t="shared" si="143"/>
        <v/>
      </c>
    </row>
    <row r="1090" spans="1:28" s="210" customFormat="1" ht="20.399999999999999">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41"/>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42"/>
        <v>0</v>
      </c>
      <c r="AB1090" s="211" t="str">
        <f t="shared" si="143"/>
        <v/>
      </c>
    </row>
    <row r="1091" spans="1:28" s="210" customFormat="1" ht="20.399999999999999">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41"/>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42"/>
        <v>0</v>
      </c>
      <c r="AB1091" s="211" t="str">
        <f t="shared" si="143"/>
        <v/>
      </c>
    </row>
    <row r="1092" spans="1:28" s="210" customFormat="1" ht="20.399999999999999">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41"/>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42"/>
        <v>0</v>
      </c>
      <c r="AB1092" s="211" t="str">
        <f t="shared" si="143"/>
        <v/>
      </c>
    </row>
    <row r="1093" spans="1:28" s="210" customFormat="1" ht="20.399999999999999">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41"/>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42"/>
        <v>0</v>
      </c>
      <c r="AB1093" s="211" t="str">
        <f t="shared" si="143"/>
        <v/>
      </c>
    </row>
    <row r="1094" spans="1:28" s="210" customFormat="1" ht="20.399999999999999">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41"/>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42"/>
        <v>0</v>
      </c>
      <c r="AB1094" s="211" t="str">
        <f t="shared" si="143"/>
        <v/>
      </c>
    </row>
    <row r="1095" spans="1:28" s="210" customFormat="1" ht="20.399999999999999">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41"/>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42"/>
        <v>0</v>
      </c>
      <c r="AB1095" s="211" t="str">
        <f t="shared" si="143"/>
        <v/>
      </c>
    </row>
    <row r="1096" spans="1:28" s="210" customFormat="1" ht="20.399999999999999">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41"/>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42"/>
        <v>0</v>
      </c>
      <c r="AB1096" s="211" t="str">
        <f t="shared" si="143"/>
        <v/>
      </c>
    </row>
    <row r="1097" spans="1:28" s="210" customFormat="1" ht="20.399999999999999">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41"/>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42"/>
        <v>0</v>
      </c>
      <c r="AB1097" s="211" t="str">
        <f t="shared" si="143"/>
        <v/>
      </c>
    </row>
    <row r="1098" spans="1:28" s="210" customFormat="1" ht="20.399999999999999">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41"/>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42"/>
        <v>0</v>
      </c>
      <c r="AB1098" s="211" t="str">
        <f t="shared" si="143"/>
        <v/>
      </c>
    </row>
    <row r="1099" spans="1:28" s="210" customFormat="1" ht="20.399999999999999">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41"/>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42"/>
        <v>0</v>
      </c>
      <c r="AB1099" s="211" t="str">
        <f t="shared" si="143"/>
        <v/>
      </c>
    </row>
    <row r="1100" spans="1:28" s="210" customFormat="1" ht="20.399999999999999">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41"/>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42"/>
        <v>0</v>
      </c>
      <c r="AB1100" s="211" t="str">
        <f t="shared" si="143"/>
        <v/>
      </c>
    </row>
    <row r="1101" spans="1:28" s="210" customFormat="1" ht="20.399999999999999">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41"/>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42"/>
        <v>0</v>
      </c>
      <c r="AB1101" s="211" t="str">
        <f t="shared" si="143"/>
        <v/>
      </c>
    </row>
    <row r="1102" spans="1:28" s="210" customFormat="1" ht="20.399999999999999">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41"/>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42"/>
        <v>0</v>
      </c>
      <c r="AB1102" s="211" t="str">
        <f t="shared" si="143"/>
        <v/>
      </c>
    </row>
    <row r="1103" spans="1:28" s="210" customFormat="1" ht="20.399999999999999">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41"/>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42"/>
        <v>0</v>
      </c>
      <c r="AB1103" s="211" t="str">
        <f t="shared" si="143"/>
        <v/>
      </c>
    </row>
    <row r="1104" spans="1:28" s="210" customFormat="1" ht="20.399999999999999">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41"/>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42"/>
        <v>0</v>
      </c>
      <c r="AB1104" s="211" t="str">
        <f t="shared" si="143"/>
        <v/>
      </c>
    </row>
    <row r="1105" spans="1:28" s="210" customFormat="1" ht="20.399999999999999">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41"/>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42"/>
        <v>0</v>
      </c>
      <c r="AB1105" s="211" t="str">
        <f t="shared" si="143"/>
        <v/>
      </c>
    </row>
    <row r="1106" spans="1:28" s="210" customFormat="1" ht="20.399999999999999">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41"/>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42"/>
        <v>0</v>
      </c>
      <c r="AB1106" s="211" t="str">
        <f t="shared" si="143"/>
        <v/>
      </c>
    </row>
    <row r="1107" spans="1:28" s="210" customFormat="1" ht="20.399999999999999">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41"/>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42"/>
        <v>0</v>
      </c>
      <c r="AB1107" s="211" t="str">
        <f t="shared" si="143"/>
        <v/>
      </c>
    </row>
    <row r="1108" spans="1:28" s="210" customFormat="1" ht="20.399999999999999">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41"/>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42"/>
        <v>0</v>
      </c>
      <c r="AB1108" s="211" t="str">
        <f t="shared" si="143"/>
        <v/>
      </c>
    </row>
    <row r="1109" spans="1:28" s="210" customFormat="1" ht="20.399999999999999">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41"/>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42"/>
        <v>0</v>
      </c>
      <c r="AB1109" s="211" t="str">
        <f t="shared" si="143"/>
        <v/>
      </c>
    </row>
    <row r="1110" spans="1:28" s="210" customFormat="1" ht="20.399999999999999">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41"/>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42"/>
        <v>0</v>
      </c>
      <c r="AB1110" s="211" t="str">
        <f t="shared" si="143"/>
        <v/>
      </c>
    </row>
    <row r="1111" spans="1:28" s="210" customFormat="1" ht="20.399999999999999">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41"/>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42"/>
        <v>0</v>
      </c>
      <c r="AB1111" s="211" t="str">
        <f t="shared" si="143"/>
        <v/>
      </c>
    </row>
    <row r="1112" spans="1:28" s="210" customFormat="1" ht="20.399999999999999">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41"/>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42"/>
        <v>0</v>
      </c>
      <c r="AB1112" s="211" t="str">
        <f t="shared" si="143"/>
        <v/>
      </c>
    </row>
    <row r="1113" spans="1:28" s="210" customFormat="1" ht="20.399999999999999">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41"/>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42"/>
        <v>0</v>
      </c>
      <c r="AB1113" s="211" t="str">
        <f t="shared" si="143"/>
        <v/>
      </c>
    </row>
    <row r="1114" spans="1:28" s="210" customFormat="1" ht="20.399999999999999">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41"/>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42"/>
        <v>0</v>
      </c>
      <c r="AB1114" s="211" t="str">
        <f t="shared" si="143"/>
        <v/>
      </c>
    </row>
    <row r="1115" spans="1:28" s="210" customFormat="1" ht="20.399999999999999">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41"/>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42"/>
        <v>0</v>
      </c>
      <c r="AB1115" s="211" t="str">
        <f t="shared" si="143"/>
        <v/>
      </c>
    </row>
    <row r="1116" spans="1:28" s="210" customFormat="1" ht="20.399999999999999">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44">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45">IF(AND(C1116="Smelter not listed",OR(LEN(D1116)=0,LEN(E1116)=0)),1,0)</f>
        <v>0</v>
      </c>
      <c r="AB1116" s="211" t="str">
        <f t="shared" ref="AB1116:AB1146" si="146">B1116&amp;C1116</f>
        <v/>
      </c>
    </row>
    <row r="1117" spans="1:28" s="210" customFormat="1" ht="20.399999999999999">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44"/>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45"/>
        <v>0</v>
      </c>
      <c r="AB1117" s="211" t="str">
        <f t="shared" si="146"/>
        <v/>
      </c>
    </row>
    <row r="1118" spans="1:28" s="210" customFormat="1" ht="20.399999999999999">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44"/>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45"/>
        <v>0</v>
      </c>
      <c r="AB1118" s="211" t="str">
        <f t="shared" si="146"/>
        <v/>
      </c>
    </row>
    <row r="1119" spans="1:28" s="210" customFormat="1" ht="20.399999999999999">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44"/>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45"/>
        <v>0</v>
      </c>
      <c r="AB1119" s="211" t="str">
        <f t="shared" si="146"/>
        <v/>
      </c>
    </row>
    <row r="1120" spans="1:28" s="210" customFormat="1" ht="20.399999999999999">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44"/>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45"/>
        <v>0</v>
      </c>
      <c r="AB1120" s="211" t="str">
        <f t="shared" si="146"/>
        <v/>
      </c>
    </row>
    <row r="1121" spans="1:28" s="210" customFormat="1" ht="20.399999999999999">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44"/>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45"/>
        <v>0</v>
      </c>
      <c r="AB1121" s="211" t="str">
        <f t="shared" si="146"/>
        <v/>
      </c>
    </row>
    <row r="1122" spans="1:28" s="210" customFormat="1" ht="20.399999999999999">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44"/>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45"/>
        <v>0</v>
      </c>
      <c r="AB1122" s="211" t="str">
        <f t="shared" si="146"/>
        <v/>
      </c>
    </row>
    <row r="1123" spans="1:28" s="210" customFormat="1" ht="20.399999999999999">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44"/>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45"/>
        <v>0</v>
      </c>
      <c r="AB1123" s="211" t="str">
        <f t="shared" si="146"/>
        <v/>
      </c>
    </row>
    <row r="1124" spans="1:28" s="210" customFormat="1" ht="20.399999999999999">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44"/>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45"/>
        <v>0</v>
      </c>
      <c r="AB1124" s="211" t="str">
        <f t="shared" si="146"/>
        <v/>
      </c>
    </row>
    <row r="1125" spans="1:28" s="210" customFormat="1" ht="20.399999999999999">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44"/>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45"/>
        <v>0</v>
      </c>
      <c r="AB1125" s="211" t="str">
        <f t="shared" si="146"/>
        <v/>
      </c>
    </row>
    <row r="1126" spans="1:28" s="210" customFormat="1" ht="20.399999999999999">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44"/>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45"/>
        <v>0</v>
      </c>
      <c r="AB1126" s="211" t="str">
        <f t="shared" si="146"/>
        <v/>
      </c>
    </row>
    <row r="1127" spans="1:28" s="210" customFormat="1" ht="20.399999999999999">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44"/>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45"/>
        <v>0</v>
      </c>
      <c r="AB1127" s="211" t="str">
        <f t="shared" si="146"/>
        <v/>
      </c>
    </row>
    <row r="1128" spans="1:28" s="210" customFormat="1" ht="20.399999999999999">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44"/>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45"/>
        <v>0</v>
      </c>
      <c r="AB1128" s="211" t="str">
        <f t="shared" si="146"/>
        <v/>
      </c>
    </row>
    <row r="1129" spans="1:28" s="210" customFormat="1" ht="20.399999999999999">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44"/>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45"/>
        <v>0</v>
      </c>
      <c r="AB1129" s="211" t="str">
        <f t="shared" si="146"/>
        <v/>
      </c>
    </row>
    <row r="1130" spans="1:28" s="210" customFormat="1" ht="20.399999999999999">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44"/>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45"/>
        <v>0</v>
      </c>
      <c r="AB1130" s="211" t="str">
        <f t="shared" si="146"/>
        <v/>
      </c>
    </row>
    <row r="1131" spans="1:28" s="210" customFormat="1" ht="20.399999999999999">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44"/>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45"/>
        <v>0</v>
      </c>
      <c r="AB1131" s="211" t="str">
        <f t="shared" si="146"/>
        <v/>
      </c>
    </row>
    <row r="1132" spans="1:28" s="210" customFormat="1" ht="20.399999999999999">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44"/>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45"/>
        <v>0</v>
      </c>
      <c r="AB1132" s="211" t="str">
        <f t="shared" si="146"/>
        <v/>
      </c>
    </row>
    <row r="1133" spans="1:28" s="210" customFormat="1" ht="20.399999999999999">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44"/>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45"/>
        <v>0</v>
      </c>
      <c r="AB1133" s="211" t="str">
        <f t="shared" si="146"/>
        <v/>
      </c>
    </row>
    <row r="1134" spans="1:28" s="210" customFormat="1" ht="20.399999999999999">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44"/>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45"/>
        <v>0</v>
      </c>
      <c r="AB1134" s="211" t="str">
        <f t="shared" si="146"/>
        <v/>
      </c>
    </row>
    <row r="1135" spans="1:28" s="210" customFormat="1" ht="20.399999999999999">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44"/>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45"/>
        <v>0</v>
      </c>
      <c r="AB1135" s="211" t="str">
        <f t="shared" si="146"/>
        <v/>
      </c>
    </row>
    <row r="1136" spans="1:28" s="210" customFormat="1" ht="20.399999999999999">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44"/>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45"/>
        <v>0</v>
      </c>
      <c r="AB1136" s="211" t="str">
        <f t="shared" si="146"/>
        <v/>
      </c>
    </row>
    <row r="1137" spans="1:28" s="210" customFormat="1" ht="20.399999999999999">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44"/>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45"/>
        <v>0</v>
      </c>
      <c r="AB1137" s="211" t="str">
        <f t="shared" si="146"/>
        <v/>
      </c>
    </row>
    <row r="1138" spans="1:28" s="210" customFormat="1" ht="20.399999999999999">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44"/>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45"/>
        <v>0</v>
      </c>
      <c r="AB1138" s="211" t="str">
        <f t="shared" si="146"/>
        <v/>
      </c>
    </row>
    <row r="1139" spans="1:28" s="210" customFormat="1" ht="20.399999999999999">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44"/>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45"/>
        <v>0</v>
      </c>
      <c r="AB1139" s="211" t="str">
        <f t="shared" si="146"/>
        <v/>
      </c>
    </row>
    <row r="1140" spans="1:28" s="210" customFormat="1" ht="20.399999999999999">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44"/>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45"/>
        <v>0</v>
      </c>
      <c r="AB1140" s="211" t="str">
        <f t="shared" si="146"/>
        <v/>
      </c>
    </row>
    <row r="1141" spans="1:28" s="210" customFormat="1" ht="20.399999999999999">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44"/>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45"/>
        <v>0</v>
      </c>
      <c r="AB1141" s="211" t="str">
        <f t="shared" si="146"/>
        <v/>
      </c>
    </row>
    <row r="1142" spans="1:28" s="210" customFormat="1" ht="20.399999999999999">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44"/>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45"/>
        <v>0</v>
      </c>
      <c r="AB1142" s="211" t="str">
        <f t="shared" si="146"/>
        <v/>
      </c>
    </row>
    <row r="1143" spans="1:28" s="210" customFormat="1" ht="20.399999999999999">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44"/>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45"/>
        <v>0</v>
      </c>
      <c r="AB1143" s="211" t="str">
        <f t="shared" si="146"/>
        <v/>
      </c>
    </row>
    <row r="1144" spans="1:28" s="210" customFormat="1" ht="20.399999999999999">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44"/>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45"/>
        <v>0</v>
      </c>
      <c r="AB1144" s="211" t="str">
        <f t="shared" si="146"/>
        <v/>
      </c>
    </row>
    <row r="1145" spans="1:28" s="210" customFormat="1" ht="20.399999999999999">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44"/>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45"/>
        <v>0</v>
      </c>
      <c r="AB1145" s="211" t="str">
        <f t="shared" si="146"/>
        <v/>
      </c>
    </row>
    <row r="1146" spans="1:28" s="210" customFormat="1" ht="20.399999999999999">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44"/>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45"/>
        <v>0</v>
      </c>
      <c r="AB1146" s="211" t="str">
        <f t="shared" si="146"/>
        <v/>
      </c>
    </row>
    <row r="1147" spans="1:28" s="210" customFormat="1" ht="20.399999999999999">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47">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48">IF(AND(C1147="Smelter not listed",OR(LEN(D1147)=0,LEN(E1147)=0)),1,0)</f>
        <v>0</v>
      </c>
      <c r="AB1147" s="211" t="str">
        <f t="shared" ref="AB1147" si="149">B1147&amp;C1147</f>
        <v/>
      </c>
    </row>
    <row r="1148" spans="1:28" s="210" customFormat="1" ht="20.399999999999999">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50">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51">IF(AND(C1148="Smelter not listed",OR(LEN(D1148)=0,LEN(E1148)=0)),1,0)</f>
        <v>0</v>
      </c>
      <c r="AB1148" s="211" t="str">
        <f t="shared" ref="AB1148:AB1179" si="152">B1148&amp;C1148</f>
        <v/>
      </c>
    </row>
    <row r="1149" spans="1:28" s="210" customFormat="1" ht="20.399999999999999">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50"/>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51"/>
        <v>0</v>
      </c>
      <c r="AB1149" s="211" t="str">
        <f t="shared" si="152"/>
        <v/>
      </c>
    </row>
    <row r="1150" spans="1:28" s="210" customFormat="1" ht="20.399999999999999">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50"/>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51"/>
        <v>0</v>
      </c>
      <c r="AB1150" s="211" t="str">
        <f t="shared" si="152"/>
        <v/>
      </c>
    </row>
    <row r="1151" spans="1:28" s="210" customFormat="1" ht="20.399999999999999">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50"/>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51"/>
        <v>0</v>
      </c>
      <c r="AB1151" s="211" t="str">
        <f t="shared" si="152"/>
        <v/>
      </c>
    </row>
    <row r="1152" spans="1:28" s="210" customFormat="1" ht="20.399999999999999">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50"/>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51"/>
        <v>0</v>
      </c>
      <c r="AB1152" s="211" t="str">
        <f t="shared" si="152"/>
        <v/>
      </c>
    </row>
    <row r="1153" spans="1:28" s="210" customFormat="1" ht="20.399999999999999">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50"/>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51"/>
        <v>0</v>
      </c>
      <c r="AB1153" s="211" t="str">
        <f t="shared" si="152"/>
        <v/>
      </c>
    </row>
    <row r="1154" spans="1:28" s="210" customFormat="1" ht="20.399999999999999">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50"/>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51"/>
        <v>0</v>
      </c>
      <c r="AB1154" s="211" t="str">
        <f t="shared" si="152"/>
        <v/>
      </c>
    </row>
    <row r="1155" spans="1:28" s="210" customFormat="1" ht="20.399999999999999">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50"/>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51"/>
        <v>0</v>
      </c>
      <c r="AB1155" s="211" t="str">
        <f t="shared" si="152"/>
        <v/>
      </c>
    </row>
    <row r="1156" spans="1:28" s="210" customFormat="1" ht="20.399999999999999">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50"/>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51"/>
        <v>0</v>
      </c>
      <c r="AB1156" s="211" t="str">
        <f t="shared" si="152"/>
        <v/>
      </c>
    </row>
    <row r="1157" spans="1:28" s="210" customFormat="1" ht="20.399999999999999">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50"/>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51"/>
        <v>0</v>
      </c>
      <c r="AB1157" s="211" t="str">
        <f t="shared" si="152"/>
        <v/>
      </c>
    </row>
    <row r="1158" spans="1:28" s="210" customFormat="1" ht="20.399999999999999">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50"/>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51"/>
        <v>0</v>
      </c>
      <c r="AB1158" s="211" t="str">
        <f t="shared" si="152"/>
        <v/>
      </c>
    </row>
    <row r="1159" spans="1:28" s="210" customFormat="1" ht="20.399999999999999">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50"/>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51"/>
        <v>0</v>
      </c>
      <c r="AB1159" s="211" t="str">
        <f t="shared" si="152"/>
        <v/>
      </c>
    </row>
    <row r="1160" spans="1:28" s="210" customFormat="1" ht="20.399999999999999">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50"/>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51"/>
        <v>0</v>
      </c>
      <c r="AB1160" s="211" t="str">
        <f t="shared" si="152"/>
        <v/>
      </c>
    </row>
    <row r="1161" spans="1:28" s="210" customFormat="1" ht="20.399999999999999">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50"/>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51"/>
        <v>0</v>
      </c>
      <c r="AB1161" s="211" t="str">
        <f t="shared" si="152"/>
        <v/>
      </c>
    </row>
    <row r="1162" spans="1:28" s="210" customFormat="1" ht="20.399999999999999">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50"/>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51"/>
        <v>0</v>
      </c>
      <c r="AB1162" s="211" t="str">
        <f t="shared" si="152"/>
        <v/>
      </c>
    </row>
    <row r="1163" spans="1:28" s="210" customFormat="1" ht="20.399999999999999">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50"/>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51"/>
        <v>0</v>
      </c>
      <c r="AB1163" s="211" t="str">
        <f t="shared" si="152"/>
        <v/>
      </c>
    </row>
    <row r="1164" spans="1:28" s="210" customFormat="1" ht="20.399999999999999">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50"/>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51"/>
        <v>0</v>
      </c>
      <c r="AB1164" s="211" t="str">
        <f t="shared" si="152"/>
        <v/>
      </c>
    </row>
    <row r="1165" spans="1:28" s="210" customFormat="1" ht="20.399999999999999">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50"/>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51"/>
        <v>0</v>
      </c>
      <c r="AB1165" s="211" t="str">
        <f t="shared" si="152"/>
        <v/>
      </c>
    </row>
    <row r="1166" spans="1:28" s="210" customFormat="1" ht="20.399999999999999">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50"/>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51"/>
        <v>0</v>
      </c>
      <c r="AB1166" s="211" t="str">
        <f t="shared" si="152"/>
        <v/>
      </c>
    </row>
    <row r="1167" spans="1:28" s="210" customFormat="1" ht="20.399999999999999">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50"/>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51"/>
        <v>0</v>
      </c>
      <c r="AB1167" s="211" t="str">
        <f t="shared" si="152"/>
        <v/>
      </c>
    </row>
    <row r="1168" spans="1:28" s="210" customFormat="1" ht="20.399999999999999">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50"/>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51"/>
        <v>0</v>
      </c>
      <c r="AB1168" s="211" t="str">
        <f t="shared" si="152"/>
        <v/>
      </c>
    </row>
    <row r="1169" spans="1:28" s="210" customFormat="1" ht="20.399999999999999">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50"/>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51"/>
        <v>0</v>
      </c>
      <c r="AB1169" s="211" t="str">
        <f t="shared" si="152"/>
        <v/>
      </c>
    </row>
    <row r="1170" spans="1:28" s="210" customFormat="1" ht="20.399999999999999">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50"/>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51"/>
        <v>0</v>
      </c>
      <c r="AB1170" s="211" t="str">
        <f t="shared" si="152"/>
        <v/>
      </c>
    </row>
    <row r="1171" spans="1:28" s="210" customFormat="1" ht="20.399999999999999">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50"/>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51"/>
        <v>0</v>
      </c>
      <c r="AB1171" s="211" t="str">
        <f t="shared" si="152"/>
        <v/>
      </c>
    </row>
    <row r="1172" spans="1:28" s="210" customFormat="1" ht="20.399999999999999">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50"/>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51"/>
        <v>0</v>
      </c>
      <c r="AB1172" s="211" t="str">
        <f t="shared" si="152"/>
        <v/>
      </c>
    </row>
    <row r="1173" spans="1:28" s="210" customFormat="1" ht="20.399999999999999">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50"/>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51"/>
        <v>0</v>
      </c>
      <c r="AB1173" s="211" t="str">
        <f t="shared" si="152"/>
        <v/>
      </c>
    </row>
    <row r="1174" spans="1:28" s="210" customFormat="1" ht="20.399999999999999">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50"/>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51"/>
        <v>0</v>
      </c>
      <c r="AB1174" s="211" t="str">
        <f t="shared" si="152"/>
        <v/>
      </c>
    </row>
    <row r="1175" spans="1:28" s="210" customFormat="1" ht="20.399999999999999">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50"/>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51"/>
        <v>0</v>
      </c>
      <c r="AB1175" s="211" t="str">
        <f t="shared" si="152"/>
        <v/>
      </c>
    </row>
    <row r="1176" spans="1:28" s="210" customFormat="1" ht="20.399999999999999">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50"/>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51"/>
        <v>0</v>
      </c>
      <c r="AB1176" s="211" t="str">
        <f t="shared" si="152"/>
        <v/>
      </c>
    </row>
    <row r="1177" spans="1:28" s="210" customFormat="1" ht="20.399999999999999">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50"/>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51"/>
        <v>0</v>
      </c>
      <c r="AB1177" s="211" t="str">
        <f t="shared" si="152"/>
        <v/>
      </c>
    </row>
    <row r="1178" spans="1:28" s="210" customFormat="1" ht="20.399999999999999">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50"/>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51"/>
        <v>0</v>
      </c>
      <c r="AB1178" s="211" t="str">
        <f t="shared" si="152"/>
        <v/>
      </c>
    </row>
    <row r="1179" spans="1:28" s="210" customFormat="1" ht="20.399999999999999">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50"/>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51"/>
        <v>0</v>
      </c>
      <c r="AB1179" s="211" t="str">
        <f t="shared" si="152"/>
        <v/>
      </c>
    </row>
    <row r="1180" spans="1:28" s="210" customFormat="1" ht="20.399999999999999">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53">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54">IF(AND(C1180="Smelter not listed",OR(LEN(D1180)=0,LEN(E1180)=0)),1,0)</f>
        <v>0</v>
      </c>
      <c r="AB1180" s="211" t="str">
        <f t="shared" ref="AB1180:AB1210" si="155">B1180&amp;C1180</f>
        <v/>
      </c>
    </row>
    <row r="1181" spans="1:28" s="210" customFormat="1" ht="20.399999999999999">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53"/>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54"/>
        <v>0</v>
      </c>
      <c r="AB1181" s="211" t="str">
        <f t="shared" si="155"/>
        <v/>
      </c>
    </row>
    <row r="1182" spans="1:28" s="210" customFormat="1" ht="20.399999999999999">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53"/>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54"/>
        <v>0</v>
      </c>
      <c r="AB1182" s="211" t="str">
        <f t="shared" si="155"/>
        <v/>
      </c>
    </row>
    <row r="1183" spans="1:28" s="210" customFormat="1" ht="20.399999999999999">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53"/>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54"/>
        <v>0</v>
      </c>
      <c r="AB1183" s="211" t="str">
        <f t="shared" si="155"/>
        <v/>
      </c>
    </row>
    <row r="1184" spans="1:28" s="210" customFormat="1" ht="20.399999999999999">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53"/>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54"/>
        <v>0</v>
      </c>
      <c r="AB1184" s="211" t="str">
        <f t="shared" si="155"/>
        <v/>
      </c>
    </row>
    <row r="1185" spans="1:28" s="210" customFormat="1" ht="20.399999999999999">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53"/>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54"/>
        <v>0</v>
      </c>
      <c r="AB1185" s="211" t="str">
        <f t="shared" si="155"/>
        <v/>
      </c>
    </row>
    <row r="1186" spans="1:28" s="210" customFormat="1" ht="20.399999999999999">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53"/>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54"/>
        <v>0</v>
      </c>
      <c r="AB1186" s="211" t="str">
        <f t="shared" si="155"/>
        <v/>
      </c>
    </row>
    <row r="1187" spans="1:28" s="210" customFormat="1" ht="20.399999999999999">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53"/>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54"/>
        <v>0</v>
      </c>
      <c r="AB1187" s="211" t="str">
        <f t="shared" si="155"/>
        <v/>
      </c>
    </row>
    <row r="1188" spans="1:28" s="210" customFormat="1" ht="20.399999999999999">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53"/>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54"/>
        <v>0</v>
      </c>
      <c r="AB1188" s="211" t="str">
        <f t="shared" si="155"/>
        <v/>
      </c>
    </row>
    <row r="1189" spans="1:28" s="210" customFormat="1" ht="20.399999999999999">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53"/>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54"/>
        <v>0</v>
      </c>
      <c r="AB1189" s="211" t="str">
        <f t="shared" si="155"/>
        <v/>
      </c>
    </row>
    <row r="1190" spans="1:28" s="210" customFormat="1" ht="20.399999999999999">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53"/>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54"/>
        <v>0</v>
      </c>
      <c r="AB1190" s="211" t="str">
        <f t="shared" si="155"/>
        <v/>
      </c>
    </row>
    <row r="1191" spans="1:28" s="210" customFormat="1" ht="20.399999999999999">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53"/>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54"/>
        <v>0</v>
      </c>
      <c r="AB1191" s="211" t="str">
        <f t="shared" si="155"/>
        <v/>
      </c>
    </row>
    <row r="1192" spans="1:28" s="210" customFormat="1" ht="20.399999999999999">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53"/>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54"/>
        <v>0</v>
      </c>
      <c r="AB1192" s="211" t="str">
        <f t="shared" si="155"/>
        <v/>
      </c>
    </row>
    <row r="1193" spans="1:28" s="210" customFormat="1" ht="20.399999999999999">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53"/>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54"/>
        <v>0</v>
      </c>
      <c r="AB1193" s="211" t="str">
        <f t="shared" si="155"/>
        <v/>
      </c>
    </row>
    <row r="1194" spans="1:28" s="210" customFormat="1" ht="20.399999999999999">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53"/>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54"/>
        <v>0</v>
      </c>
      <c r="AB1194" s="211" t="str">
        <f t="shared" si="155"/>
        <v/>
      </c>
    </row>
    <row r="1195" spans="1:28" s="210" customFormat="1" ht="20.399999999999999">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53"/>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54"/>
        <v>0</v>
      </c>
      <c r="AB1195" s="211" t="str">
        <f t="shared" si="155"/>
        <v/>
      </c>
    </row>
    <row r="1196" spans="1:28" s="210" customFormat="1" ht="20.399999999999999">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53"/>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54"/>
        <v>0</v>
      </c>
      <c r="AB1196" s="211" t="str">
        <f t="shared" si="155"/>
        <v/>
      </c>
    </row>
    <row r="1197" spans="1:28" s="210" customFormat="1" ht="20.399999999999999">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53"/>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54"/>
        <v>0</v>
      </c>
      <c r="AB1197" s="211" t="str">
        <f t="shared" si="155"/>
        <v/>
      </c>
    </row>
    <row r="1198" spans="1:28" s="210" customFormat="1" ht="20.399999999999999">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53"/>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54"/>
        <v>0</v>
      </c>
      <c r="AB1198" s="211" t="str">
        <f t="shared" si="155"/>
        <v/>
      </c>
    </row>
    <row r="1199" spans="1:28" s="210" customFormat="1" ht="20.399999999999999">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53"/>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54"/>
        <v>0</v>
      </c>
      <c r="AB1199" s="211" t="str">
        <f t="shared" si="155"/>
        <v/>
      </c>
    </row>
    <row r="1200" spans="1:28" s="210" customFormat="1" ht="20.399999999999999">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53"/>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54"/>
        <v>0</v>
      </c>
      <c r="AB1200" s="211" t="str">
        <f t="shared" si="155"/>
        <v/>
      </c>
    </row>
    <row r="1201" spans="1:28" s="210" customFormat="1" ht="20.399999999999999">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53"/>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54"/>
        <v>0</v>
      </c>
      <c r="AB1201" s="211" t="str">
        <f t="shared" si="155"/>
        <v/>
      </c>
    </row>
    <row r="1202" spans="1:28" s="210" customFormat="1" ht="20.399999999999999">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53"/>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54"/>
        <v>0</v>
      </c>
      <c r="AB1202" s="211" t="str">
        <f t="shared" si="155"/>
        <v/>
      </c>
    </row>
    <row r="1203" spans="1:28" s="210" customFormat="1" ht="20.399999999999999">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53"/>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54"/>
        <v>0</v>
      </c>
      <c r="AB1203" s="211" t="str">
        <f t="shared" si="155"/>
        <v/>
      </c>
    </row>
    <row r="1204" spans="1:28" s="210" customFormat="1" ht="20.399999999999999">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53"/>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54"/>
        <v>0</v>
      </c>
      <c r="AB1204" s="211" t="str">
        <f t="shared" si="155"/>
        <v/>
      </c>
    </row>
    <row r="1205" spans="1:28" s="210" customFormat="1" ht="20.399999999999999">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53"/>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54"/>
        <v>0</v>
      </c>
      <c r="AB1205" s="211" t="str">
        <f t="shared" si="155"/>
        <v/>
      </c>
    </row>
    <row r="1206" spans="1:28" s="210" customFormat="1" ht="20.399999999999999">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53"/>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54"/>
        <v>0</v>
      </c>
      <c r="AB1206" s="211" t="str">
        <f t="shared" si="155"/>
        <v/>
      </c>
    </row>
    <row r="1207" spans="1:28" s="210" customFormat="1" ht="20.399999999999999">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53"/>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54"/>
        <v>0</v>
      </c>
      <c r="AB1207" s="211" t="str">
        <f t="shared" si="155"/>
        <v/>
      </c>
    </row>
    <row r="1208" spans="1:28" s="210" customFormat="1" ht="20.399999999999999">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53"/>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54"/>
        <v>0</v>
      </c>
      <c r="AB1208" s="211" t="str">
        <f t="shared" si="155"/>
        <v/>
      </c>
    </row>
    <row r="1209" spans="1:28" s="210" customFormat="1" ht="20.399999999999999">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53"/>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54"/>
        <v>0</v>
      </c>
      <c r="AB1209" s="211" t="str">
        <f t="shared" si="155"/>
        <v/>
      </c>
    </row>
    <row r="1210" spans="1:28" s="210" customFormat="1" ht="20.399999999999999">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53"/>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54"/>
        <v>0</v>
      </c>
      <c r="AB1210" s="211" t="str">
        <f t="shared" si="155"/>
        <v/>
      </c>
    </row>
    <row r="1211" spans="1:28" s="210" customFormat="1" ht="20.399999999999999">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56">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57">IF(AND(C1211="Smelter not listed",OR(LEN(D1211)=0,LEN(E1211)=0)),1,0)</f>
        <v>0</v>
      </c>
      <c r="AB1211" s="211" t="str">
        <f t="shared" ref="AB1211" si="158">B1211&amp;C1211</f>
        <v/>
      </c>
    </row>
    <row r="1212" spans="1:28" s="210" customFormat="1" ht="20.399999999999999">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59">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60">IF(AND(C1212="Smelter not listed",OR(LEN(D1212)=0,LEN(E1212)=0)),1,0)</f>
        <v>0</v>
      </c>
      <c r="AB1212" s="211" t="str">
        <f t="shared" ref="AB1212:AB1243" si="161">B1212&amp;C1212</f>
        <v/>
      </c>
    </row>
    <row r="1213" spans="1:28" s="210" customFormat="1" ht="20.399999999999999">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59"/>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60"/>
        <v>0</v>
      </c>
      <c r="AB1213" s="211" t="str">
        <f t="shared" si="161"/>
        <v/>
      </c>
    </row>
    <row r="1214" spans="1:28" s="210" customFormat="1" ht="20.399999999999999">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59"/>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60"/>
        <v>0</v>
      </c>
      <c r="AB1214" s="211" t="str">
        <f t="shared" si="161"/>
        <v/>
      </c>
    </row>
    <row r="1215" spans="1:28" s="210" customFormat="1" ht="20.399999999999999">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59"/>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60"/>
        <v>0</v>
      </c>
      <c r="AB1215" s="211" t="str">
        <f t="shared" si="161"/>
        <v/>
      </c>
    </row>
    <row r="1216" spans="1:28" s="210" customFormat="1" ht="20.399999999999999">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59"/>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60"/>
        <v>0</v>
      </c>
      <c r="AB1216" s="211" t="str">
        <f t="shared" si="161"/>
        <v/>
      </c>
    </row>
    <row r="1217" spans="1:28" s="210" customFormat="1" ht="20.399999999999999">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59"/>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60"/>
        <v>0</v>
      </c>
      <c r="AB1217" s="211" t="str">
        <f t="shared" si="161"/>
        <v/>
      </c>
    </row>
    <row r="1218" spans="1:28" s="210" customFormat="1" ht="20.399999999999999">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59"/>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60"/>
        <v>0</v>
      </c>
      <c r="AB1218" s="211" t="str">
        <f t="shared" si="161"/>
        <v/>
      </c>
    </row>
    <row r="1219" spans="1:28" s="210" customFormat="1" ht="20.399999999999999">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59"/>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60"/>
        <v>0</v>
      </c>
      <c r="AB1219" s="211" t="str">
        <f t="shared" si="161"/>
        <v/>
      </c>
    </row>
    <row r="1220" spans="1:28" s="210" customFormat="1" ht="20.399999999999999">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59"/>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60"/>
        <v>0</v>
      </c>
      <c r="AB1220" s="211" t="str">
        <f t="shared" si="161"/>
        <v/>
      </c>
    </row>
    <row r="1221" spans="1:28" s="210" customFormat="1" ht="20.399999999999999">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59"/>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60"/>
        <v>0</v>
      </c>
      <c r="AB1221" s="211" t="str">
        <f t="shared" si="161"/>
        <v/>
      </c>
    </row>
    <row r="1222" spans="1:28" s="210" customFormat="1" ht="20.399999999999999">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59"/>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60"/>
        <v>0</v>
      </c>
      <c r="AB1222" s="211" t="str">
        <f t="shared" si="161"/>
        <v/>
      </c>
    </row>
    <row r="1223" spans="1:28" s="210" customFormat="1" ht="20.399999999999999">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59"/>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60"/>
        <v>0</v>
      </c>
      <c r="AB1223" s="211" t="str">
        <f t="shared" si="161"/>
        <v/>
      </c>
    </row>
    <row r="1224" spans="1:28" s="210" customFormat="1" ht="20.399999999999999">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59"/>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60"/>
        <v>0</v>
      </c>
      <c r="AB1224" s="211" t="str">
        <f t="shared" si="161"/>
        <v/>
      </c>
    </row>
    <row r="1225" spans="1:28" s="210" customFormat="1" ht="20.399999999999999">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59"/>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60"/>
        <v>0</v>
      </c>
      <c r="AB1225" s="211" t="str">
        <f t="shared" si="161"/>
        <v/>
      </c>
    </row>
    <row r="1226" spans="1:28" s="210" customFormat="1" ht="20.399999999999999">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59"/>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60"/>
        <v>0</v>
      </c>
      <c r="AB1226" s="211" t="str">
        <f t="shared" si="161"/>
        <v/>
      </c>
    </row>
    <row r="1227" spans="1:28" s="210" customFormat="1" ht="20.399999999999999">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59"/>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60"/>
        <v>0</v>
      </c>
      <c r="AB1227" s="211" t="str">
        <f t="shared" si="161"/>
        <v/>
      </c>
    </row>
    <row r="1228" spans="1:28" s="210" customFormat="1" ht="20.399999999999999">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59"/>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60"/>
        <v>0</v>
      </c>
      <c r="AB1228" s="211" t="str">
        <f t="shared" si="161"/>
        <v/>
      </c>
    </row>
    <row r="1229" spans="1:28" s="210" customFormat="1" ht="20.399999999999999">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59"/>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60"/>
        <v>0</v>
      </c>
      <c r="AB1229" s="211" t="str">
        <f t="shared" si="161"/>
        <v/>
      </c>
    </row>
    <row r="1230" spans="1:28" s="210" customFormat="1" ht="20.399999999999999">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59"/>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60"/>
        <v>0</v>
      </c>
      <c r="AB1230" s="211" t="str">
        <f t="shared" si="161"/>
        <v/>
      </c>
    </row>
    <row r="1231" spans="1:28" s="210" customFormat="1" ht="20.399999999999999">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59"/>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60"/>
        <v>0</v>
      </c>
      <c r="AB1231" s="211" t="str">
        <f t="shared" si="161"/>
        <v/>
      </c>
    </row>
    <row r="1232" spans="1:28" s="210" customFormat="1" ht="20.399999999999999">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59"/>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60"/>
        <v>0</v>
      </c>
      <c r="AB1232" s="211" t="str">
        <f t="shared" si="161"/>
        <v/>
      </c>
    </row>
    <row r="1233" spans="1:28" s="210" customFormat="1" ht="20.399999999999999">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59"/>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60"/>
        <v>0</v>
      </c>
      <c r="AB1233" s="211" t="str">
        <f t="shared" si="161"/>
        <v/>
      </c>
    </row>
    <row r="1234" spans="1:28" s="210" customFormat="1" ht="20.399999999999999">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59"/>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60"/>
        <v>0</v>
      </c>
      <c r="AB1234" s="211" t="str">
        <f t="shared" si="161"/>
        <v/>
      </c>
    </row>
    <row r="1235" spans="1:28" s="210" customFormat="1" ht="20.399999999999999">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59"/>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60"/>
        <v>0</v>
      </c>
      <c r="AB1235" s="211" t="str">
        <f t="shared" si="161"/>
        <v/>
      </c>
    </row>
    <row r="1236" spans="1:28" s="210" customFormat="1" ht="20.399999999999999">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59"/>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60"/>
        <v>0</v>
      </c>
      <c r="AB1236" s="211" t="str">
        <f t="shared" si="161"/>
        <v/>
      </c>
    </row>
    <row r="1237" spans="1:28" s="210" customFormat="1" ht="20.399999999999999">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59"/>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60"/>
        <v>0</v>
      </c>
      <c r="AB1237" s="211" t="str">
        <f t="shared" si="161"/>
        <v/>
      </c>
    </row>
    <row r="1238" spans="1:28" s="210" customFormat="1" ht="20.399999999999999">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59"/>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60"/>
        <v>0</v>
      </c>
      <c r="AB1238" s="211" t="str">
        <f t="shared" si="161"/>
        <v/>
      </c>
    </row>
    <row r="1239" spans="1:28" s="210" customFormat="1" ht="20.399999999999999">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59"/>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60"/>
        <v>0</v>
      </c>
      <c r="AB1239" s="211" t="str">
        <f t="shared" si="161"/>
        <v/>
      </c>
    </row>
    <row r="1240" spans="1:28" s="210" customFormat="1" ht="20.399999999999999">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59"/>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60"/>
        <v>0</v>
      </c>
      <c r="AB1240" s="211" t="str">
        <f t="shared" si="161"/>
        <v/>
      </c>
    </row>
    <row r="1241" spans="1:28" s="210" customFormat="1" ht="20.399999999999999">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59"/>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60"/>
        <v>0</v>
      </c>
      <c r="AB1241" s="211" t="str">
        <f t="shared" si="161"/>
        <v/>
      </c>
    </row>
    <row r="1242" spans="1:28" s="210" customFormat="1" ht="20.399999999999999">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59"/>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60"/>
        <v>0</v>
      </c>
      <c r="AB1242" s="211" t="str">
        <f t="shared" si="161"/>
        <v/>
      </c>
    </row>
    <row r="1243" spans="1:28" s="210" customFormat="1" ht="20.399999999999999">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59"/>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60"/>
        <v>0</v>
      </c>
      <c r="AB1243" s="211" t="str">
        <f t="shared" si="161"/>
        <v/>
      </c>
    </row>
    <row r="1244" spans="1:28" s="210" customFormat="1" ht="20.399999999999999">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62">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63">IF(AND(C1244="Smelter not listed",OR(LEN(D1244)=0,LEN(E1244)=0)),1,0)</f>
        <v>0</v>
      </c>
      <c r="AB1244" s="211" t="str">
        <f t="shared" ref="AB1244:AB1274" si="164">B1244&amp;C1244</f>
        <v/>
      </c>
    </row>
    <row r="1245" spans="1:28" s="210" customFormat="1" ht="20.399999999999999">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62"/>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63"/>
        <v>0</v>
      </c>
      <c r="AB1245" s="211" t="str">
        <f t="shared" si="164"/>
        <v/>
      </c>
    </row>
    <row r="1246" spans="1:28" s="210" customFormat="1" ht="20.399999999999999">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62"/>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63"/>
        <v>0</v>
      </c>
      <c r="AB1246" s="211" t="str">
        <f t="shared" si="164"/>
        <v/>
      </c>
    </row>
    <row r="1247" spans="1:28" s="210" customFormat="1" ht="20.399999999999999">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62"/>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63"/>
        <v>0</v>
      </c>
      <c r="AB1247" s="211" t="str">
        <f t="shared" si="164"/>
        <v/>
      </c>
    </row>
    <row r="1248" spans="1:28" s="210" customFormat="1" ht="20.399999999999999">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62"/>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63"/>
        <v>0</v>
      </c>
      <c r="AB1248" s="211" t="str">
        <f t="shared" si="164"/>
        <v/>
      </c>
    </row>
    <row r="1249" spans="1:28" s="210" customFormat="1" ht="20.399999999999999">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62"/>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63"/>
        <v>0</v>
      </c>
      <c r="AB1249" s="211" t="str">
        <f t="shared" si="164"/>
        <v/>
      </c>
    </row>
    <row r="1250" spans="1:28" s="210" customFormat="1" ht="20.399999999999999">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62"/>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63"/>
        <v>0</v>
      </c>
      <c r="AB1250" s="211" t="str">
        <f t="shared" si="164"/>
        <v/>
      </c>
    </row>
    <row r="1251" spans="1:28" s="210" customFormat="1" ht="20.399999999999999">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62"/>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63"/>
        <v>0</v>
      </c>
      <c r="AB1251" s="211" t="str">
        <f t="shared" si="164"/>
        <v/>
      </c>
    </row>
    <row r="1252" spans="1:28" s="210" customFormat="1" ht="20.399999999999999">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62"/>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63"/>
        <v>0</v>
      </c>
      <c r="AB1252" s="211" t="str">
        <f t="shared" si="164"/>
        <v/>
      </c>
    </row>
    <row r="1253" spans="1:28" s="210" customFormat="1" ht="20.399999999999999">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62"/>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63"/>
        <v>0</v>
      </c>
      <c r="AB1253" s="211" t="str">
        <f t="shared" si="164"/>
        <v/>
      </c>
    </row>
    <row r="1254" spans="1:28" s="210" customFormat="1" ht="20.399999999999999">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62"/>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63"/>
        <v>0</v>
      </c>
      <c r="AB1254" s="211" t="str">
        <f t="shared" si="164"/>
        <v/>
      </c>
    </row>
    <row r="1255" spans="1:28" s="210" customFormat="1" ht="20.399999999999999">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62"/>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63"/>
        <v>0</v>
      </c>
      <c r="AB1255" s="211" t="str">
        <f t="shared" si="164"/>
        <v/>
      </c>
    </row>
    <row r="1256" spans="1:28" s="210" customFormat="1" ht="20.399999999999999">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62"/>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63"/>
        <v>0</v>
      </c>
      <c r="AB1256" s="211" t="str">
        <f t="shared" si="164"/>
        <v/>
      </c>
    </row>
    <row r="1257" spans="1:28" s="210" customFormat="1" ht="20.399999999999999">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62"/>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63"/>
        <v>0</v>
      </c>
      <c r="AB1257" s="211" t="str">
        <f t="shared" si="164"/>
        <v/>
      </c>
    </row>
    <row r="1258" spans="1:28" s="210" customFormat="1" ht="20.399999999999999">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62"/>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63"/>
        <v>0</v>
      </c>
      <c r="AB1258" s="211" t="str">
        <f t="shared" si="164"/>
        <v/>
      </c>
    </row>
    <row r="1259" spans="1:28" s="210" customFormat="1" ht="20.399999999999999">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62"/>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63"/>
        <v>0</v>
      </c>
      <c r="AB1259" s="211" t="str">
        <f t="shared" si="164"/>
        <v/>
      </c>
    </row>
    <row r="1260" spans="1:28" s="210" customFormat="1" ht="20.399999999999999">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62"/>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63"/>
        <v>0</v>
      </c>
      <c r="AB1260" s="211" t="str">
        <f t="shared" si="164"/>
        <v/>
      </c>
    </row>
    <row r="1261" spans="1:28" s="210" customFormat="1" ht="20.399999999999999">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62"/>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63"/>
        <v>0</v>
      </c>
      <c r="AB1261" s="211" t="str">
        <f t="shared" si="164"/>
        <v/>
      </c>
    </row>
    <row r="1262" spans="1:28" s="210" customFormat="1" ht="20.399999999999999">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62"/>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63"/>
        <v>0</v>
      </c>
      <c r="AB1262" s="211" t="str">
        <f t="shared" si="164"/>
        <v/>
      </c>
    </row>
    <row r="1263" spans="1:28" s="210" customFormat="1" ht="20.399999999999999">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62"/>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63"/>
        <v>0</v>
      </c>
      <c r="AB1263" s="211" t="str">
        <f t="shared" si="164"/>
        <v/>
      </c>
    </row>
    <row r="1264" spans="1:28" s="210" customFormat="1" ht="20.399999999999999">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62"/>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63"/>
        <v>0</v>
      </c>
      <c r="AB1264" s="211" t="str">
        <f t="shared" si="164"/>
        <v/>
      </c>
    </row>
    <row r="1265" spans="1:28" s="210" customFormat="1" ht="20.399999999999999">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62"/>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63"/>
        <v>0</v>
      </c>
      <c r="AB1265" s="211" t="str">
        <f t="shared" si="164"/>
        <v/>
      </c>
    </row>
    <row r="1266" spans="1:28" s="210" customFormat="1" ht="20.399999999999999">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62"/>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63"/>
        <v>0</v>
      </c>
      <c r="AB1266" s="211" t="str">
        <f t="shared" si="164"/>
        <v/>
      </c>
    </row>
    <row r="1267" spans="1:28" s="210" customFormat="1" ht="20.399999999999999">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62"/>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63"/>
        <v>0</v>
      </c>
      <c r="AB1267" s="211" t="str">
        <f t="shared" si="164"/>
        <v/>
      </c>
    </row>
    <row r="1268" spans="1:28" s="210" customFormat="1" ht="20.399999999999999">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62"/>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63"/>
        <v>0</v>
      </c>
      <c r="AB1268" s="211" t="str">
        <f t="shared" si="164"/>
        <v/>
      </c>
    </row>
    <row r="1269" spans="1:28" s="210" customFormat="1" ht="20.399999999999999">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62"/>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63"/>
        <v>0</v>
      </c>
      <c r="AB1269" s="211" t="str">
        <f t="shared" si="164"/>
        <v/>
      </c>
    </row>
    <row r="1270" spans="1:28" s="210" customFormat="1" ht="20.399999999999999">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62"/>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63"/>
        <v>0</v>
      </c>
      <c r="AB1270" s="211" t="str">
        <f t="shared" si="164"/>
        <v/>
      </c>
    </row>
    <row r="1271" spans="1:28" s="210" customFormat="1" ht="20.399999999999999">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62"/>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63"/>
        <v>0</v>
      </c>
      <c r="AB1271" s="211" t="str">
        <f t="shared" si="164"/>
        <v/>
      </c>
    </row>
    <row r="1272" spans="1:28" s="210" customFormat="1" ht="20.399999999999999">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62"/>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63"/>
        <v>0</v>
      </c>
      <c r="AB1272" s="211" t="str">
        <f t="shared" si="164"/>
        <v/>
      </c>
    </row>
    <row r="1273" spans="1:28" s="210" customFormat="1" ht="20.399999999999999">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62"/>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63"/>
        <v>0</v>
      </c>
      <c r="AB1273" s="211" t="str">
        <f t="shared" si="164"/>
        <v/>
      </c>
    </row>
    <row r="1274" spans="1:28" s="210" customFormat="1" ht="20.399999999999999">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62"/>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63"/>
        <v>0</v>
      </c>
      <c r="AB1274" s="211" t="str">
        <f t="shared" si="164"/>
        <v/>
      </c>
    </row>
    <row r="1275" spans="1:28" s="210" customFormat="1" ht="20.399999999999999">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65">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66">IF(AND(C1275="Smelter not listed",OR(LEN(D1275)=0,LEN(E1275)=0)),1,0)</f>
        <v>0</v>
      </c>
      <c r="AB1275" s="211" t="str">
        <f t="shared" ref="AB1275" si="167">B1275&amp;C1275</f>
        <v/>
      </c>
    </row>
    <row r="1276" spans="1:28" s="210" customFormat="1" ht="20.399999999999999">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68">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69">IF(AND(C1276="Smelter not listed",OR(LEN(D1276)=0,LEN(E1276)=0)),1,0)</f>
        <v>0</v>
      </c>
      <c r="AB1276" s="211" t="str">
        <f t="shared" ref="AB1276:AB1307" si="170">B1276&amp;C1276</f>
        <v/>
      </c>
    </row>
    <row r="1277" spans="1:28" s="210" customFormat="1" ht="20.399999999999999">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68"/>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69"/>
        <v>0</v>
      </c>
      <c r="AB1277" s="211" t="str">
        <f t="shared" si="170"/>
        <v/>
      </c>
    </row>
    <row r="1278" spans="1:28" s="210" customFormat="1" ht="20.399999999999999">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68"/>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69"/>
        <v>0</v>
      </c>
      <c r="AB1278" s="211" t="str">
        <f t="shared" si="170"/>
        <v/>
      </c>
    </row>
    <row r="1279" spans="1:28" s="210" customFormat="1" ht="20.399999999999999">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68"/>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69"/>
        <v>0</v>
      </c>
      <c r="AB1279" s="211" t="str">
        <f t="shared" si="170"/>
        <v/>
      </c>
    </row>
    <row r="1280" spans="1:28" s="210" customFormat="1" ht="20.399999999999999">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68"/>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69"/>
        <v>0</v>
      </c>
      <c r="AB1280" s="211" t="str">
        <f t="shared" si="170"/>
        <v/>
      </c>
    </row>
    <row r="1281" spans="1:28" s="210" customFormat="1" ht="20.399999999999999">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68"/>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69"/>
        <v>0</v>
      </c>
      <c r="AB1281" s="211" t="str">
        <f t="shared" si="170"/>
        <v/>
      </c>
    </row>
    <row r="1282" spans="1:28" s="210" customFormat="1" ht="20.399999999999999">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68"/>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69"/>
        <v>0</v>
      </c>
      <c r="AB1282" s="211" t="str">
        <f t="shared" si="170"/>
        <v/>
      </c>
    </row>
    <row r="1283" spans="1:28" s="210" customFormat="1" ht="20.399999999999999">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68"/>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69"/>
        <v>0</v>
      </c>
      <c r="AB1283" s="211" t="str">
        <f t="shared" si="170"/>
        <v/>
      </c>
    </row>
    <row r="1284" spans="1:28" s="210" customFormat="1" ht="20.399999999999999">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68"/>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69"/>
        <v>0</v>
      </c>
      <c r="AB1284" s="211" t="str">
        <f t="shared" si="170"/>
        <v/>
      </c>
    </row>
    <row r="1285" spans="1:28" s="210" customFormat="1" ht="20.399999999999999">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68"/>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69"/>
        <v>0</v>
      </c>
      <c r="AB1285" s="211" t="str">
        <f t="shared" si="170"/>
        <v/>
      </c>
    </row>
    <row r="1286" spans="1:28" s="210" customFormat="1" ht="20.399999999999999">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68"/>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69"/>
        <v>0</v>
      </c>
      <c r="AB1286" s="211" t="str">
        <f t="shared" si="170"/>
        <v/>
      </c>
    </row>
    <row r="1287" spans="1:28" s="210" customFormat="1" ht="20.399999999999999">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68"/>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69"/>
        <v>0</v>
      </c>
      <c r="AB1287" s="211" t="str">
        <f t="shared" si="170"/>
        <v/>
      </c>
    </row>
    <row r="1288" spans="1:28" s="210" customFormat="1" ht="20.399999999999999">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68"/>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69"/>
        <v>0</v>
      </c>
      <c r="AB1288" s="211" t="str">
        <f t="shared" si="170"/>
        <v/>
      </c>
    </row>
    <row r="1289" spans="1:28" s="210" customFormat="1" ht="20.399999999999999">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68"/>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69"/>
        <v>0</v>
      </c>
      <c r="AB1289" s="211" t="str">
        <f t="shared" si="170"/>
        <v/>
      </c>
    </row>
    <row r="1290" spans="1:28" s="210" customFormat="1" ht="20.399999999999999">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68"/>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69"/>
        <v>0</v>
      </c>
      <c r="AB1290" s="211" t="str">
        <f t="shared" si="170"/>
        <v/>
      </c>
    </row>
    <row r="1291" spans="1:28" s="210" customFormat="1" ht="20.399999999999999">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68"/>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69"/>
        <v>0</v>
      </c>
      <c r="AB1291" s="211" t="str">
        <f t="shared" si="170"/>
        <v/>
      </c>
    </row>
    <row r="1292" spans="1:28" s="210" customFormat="1" ht="20.399999999999999">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68"/>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69"/>
        <v>0</v>
      </c>
      <c r="AB1292" s="211" t="str">
        <f t="shared" si="170"/>
        <v/>
      </c>
    </row>
    <row r="1293" spans="1:28" s="210" customFormat="1" ht="20.399999999999999">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68"/>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69"/>
        <v>0</v>
      </c>
      <c r="AB1293" s="211" t="str">
        <f t="shared" si="170"/>
        <v/>
      </c>
    </row>
    <row r="1294" spans="1:28" s="210" customFormat="1" ht="20.399999999999999">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68"/>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69"/>
        <v>0</v>
      </c>
      <c r="AB1294" s="211" t="str">
        <f t="shared" si="170"/>
        <v/>
      </c>
    </row>
    <row r="1295" spans="1:28" s="210" customFormat="1" ht="20.399999999999999">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68"/>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69"/>
        <v>0</v>
      </c>
      <c r="AB1295" s="211" t="str">
        <f t="shared" si="170"/>
        <v/>
      </c>
    </row>
    <row r="1296" spans="1:28" s="210" customFormat="1" ht="20.399999999999999">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68"/>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69"/>
        <v>0</v>
      </c>
      <c r="AB1296" s="211" t="str">
        <f t="shared" si="170"/>
        <v/>
      </c>
    </row>
    <row r="1297" spans="1:28" s="210" customFormat="1" ht="20.399999999999999">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68"/>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69"/>
        <v>0</v>
      </c>
      <c r="AB1297" s="211" t="str">
        <f t="shared" si="170"/>
        <v/>
      </c>
    </row>
    <row r="1298" spans="1:28" s="210" customFormat="1" ht="20.399999999999999">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68"/>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69"/>
        <v>0</v>
      </c>
      <c r="AB1298" s="211" t="str">
        <f t="shared" si="170"/>
        <v/>
      </c>
    </row>
    <row r="1299" spans="1:28" s="210" customFormat="1" ht="20.399999999999999">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68"/>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69"/>
        <v>0</v>
      </c>
      <c r="AB1299" s="211" t="str">
        <f t="shared" si="170"/>
        <v/>
      </c>
    </row>
    <row r="1300" spans="1:28" s="210" customFormat="1" ht="20.399999999999999">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68"/>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69"/>
        <v>0</v>
      </c>
      <c r="AB1300" s="211" t="str">
        <f t="shared" si="170"/>
        <v/>
      </c>
    </row>
    <row r="1301" spans="1:28" s="210" customFormat="1" ht="20.399999999999999">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68"/>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69"/>
        <v>0</v>
      </c>
      <c r="AB1301" s="211" t="str">
        <f t="shared" si="170"/>
        <v/>
      </c>
    </row>
    <row r="1302" spans="1:28" s="210" customFormat="1" ht="20.399999999999999">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68"/>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69"/>
        <v>0</v>
      </c>
      <c r="AB1302" s="211" t="str">
        <f t="shared" si="170"/>
        <v/>
      </c>
    </row>
    <row r="1303" spans="1:28" s="210" customFormat="1" ht="20.399999999999999">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68"/>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69"/>
        <v>0</v>
      </c>
      <c r="AB1303" s="211" t="str">
        <f t="shared" si="170"/>
        <v/>
      </c>
    </row>
    <row r="1304" spans="1:28" s="210" customFormat="1" ht="20.399999999999999">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68"/>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69"/>
        <v>0</v>
      </c>
      <c r="AB1304" s="211" t="str">
        <f t="shared" si="170"/>
        <v/>
      </c>
    </row>
    <row r="1305" spans="1:28" s="210" customFormat="1" ht="20.399999999999999">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68"/>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69"/>
        <v>0</v>
      </c>
      <c r="AB1305" s="211" t="str">
        <f t="shared" si="170"/>
        <v/>
      </c>
    </row>
    <row r="1306" spans="1:28" s="210" customFormat="1" ht="20.399999999999999">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68"/>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69"/>
        <v>0</v>
      </c>
      <c r="AB1306" s="211" t="str">
        <f t="shared" si="170"/>
        <v/>
      </c>
    </row>
    <row r="1307" spans="1:28" s="210" customFormat="1" ht="20.399999999999999">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68"/>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69"/>
        <v>0</v>
      </c>
      <c r="AB1307" s="211" t="str">
        <f t="shared" si="170"/>
        <v/>
      </c>
    </row>
    <row r="1308" spans="1:28" s="210" customFormat="1" ht="20.399999999999999">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71">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72">IF(AND(C1308="Smelter not listed",OR(LEN(D1308)=0,LEN(E1308)=0)),1,0)</f>
        <v>0</v>
      </c>
      <c r="AB1308" s="211" t="str">
        <f t="shared" ref="AB1308:AB1338" si="173">B1308&amp;C1308</f>
        <v/>
      </c>
    </row>
    <row r="1309" spans="1:28" s="210" customFormat="1" ht="20.399999999999999">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71"/>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72"/>
        <v>0</v>
      </c>
      <c r="AB1309" s="211" t="str">
        <f t="shared" si="173"/>
        <v/>
      </c>
    </row>
    <row r="1310" spans="1:28" s="210" customFormat="1" ht="20.399999999999999">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71"/>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72"/>
        <v>0</v>
      </c>
      <c r="AB1310" s="211" t="str">
        <f t="shared" si="173"/>
        <v/>
      </c>
    </row>
    <row r="1311" spans="1:28" s="210" customFormat="1" ht="20.399999999999999">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71"/>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72"/>
        <v>0</v>
      </c>
      <c r="AB1311" s="211" t="str">
        <f t="shared" si="173"/>
        <v/>
      </c>
    </row>
    <row r="1312" spans="1:28" s="210" customFormat="1" ht="20.399999999999999">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71"/>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72"/>
        <v>0</v>
      </c>
      <c r="AB1312" s="211" t="str">
        <f t="shared" si="173"/>
        <v/>
      </c>
    </row>
    <row r="1313" spans="1:28" s="210" customFormat="1" ht="20.399999999999999">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71"/>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72"/>
        <v>0</v>
      </c>
      <c r="AB1313" s="211" t="str">
        <f t="shared" si="173"/>
        <v/>
      </c>
    </row>
    <row r="1314" spans="1:28" s="210" customFormat="1" ht="20.399999999999999">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71"/>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72"/>
        <v>0</v>
      </c>
      <c r="AB1314" s="211" t="str">
        <f t="shared" si="173"/>
        <v/>
      </c>
    </row>
    <row r="1315" spans="1:28" s="210" customFormat="1" ht="20.399999999999999">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71"/>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72"/>
        <v>0</v>
      </c>
      <c r="AB1315" s="211" t="str">
        <f t="shared" si="173"/>
        <v/>
      </c>
    </row>
    <row r="1316" spans="1:28" s="210" customFormat="1" ht="20.399999999999999">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71"/>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72"/>
        <v>0</v>
      </c>
      <c r="AB1316" s="211" t="str">
        <f t="shared" si="173"/>
        <v/>
      </c>
    </row>
    <row r="1317" spans="1:28" s="210" customFormat="1" ht="20.399999999999999">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71"/>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72"/>
        <v>0</v>
      </c>
      <c r="AB1317" s="211" t="str">
        <f t="shared" si="173"/>
        <v/>
      </c>
    </row>
    <row r="1318" spans="1:28" s="210" customFormat="1" ht="20.399999999999999">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71"/>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72"/>
        <v>0</v>
      </c>
      <c r="AB1318" s="211" t="str">
        <f t="shared" si="173"/>
        <v/>
      </c>
    </row>
    <row r="1319" spans="1:28" s="210" customFormat="1" ht="20.399999999999999">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71"/>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72"/>
        <v>0</v>
      </c>
      <c r="AB1319" s="211" t="str">
        <f t="shared" si="173"/>
        <v/>
      </c>
    </row>
    <row r="1320" spans="1:28" s="210" customFormat="1" ht="20.399999999999999">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71"/>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72"/>
        <v>0</v>
      </c>
      <c r="AB1320" s="211" t="str">
        <f t="shared" si="173"/>
        <v/>
      </c>
    </row>
    <row r="1321" spans="1:28" s="210" customFormat="1" ht="20.399999999999999">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71"/>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72"/>
        <v>0</v>
      </c>
      <c r="AB1321" s="211" t="str">
        <f t="shared" si="173"/>
        <v/>
      </c>
    </row>
    <row r="1322" spans="1:28" s="210" customFormat="1" ht="20.399999999999999">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71"/>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72"/>
        <v>0</v>
      </c>
      <c r="AB1322" s="211" t="str">
        <f t="shared" si="173"/>
        <v/>
      </c>
    </row>
    <row r="1323" spans="1:28" s="210" customFormat="1" ht="20.399999999999999">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71"/>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72"/>
        <v>0</v>
      </c>
      <c r="AB1323" s="211" t="str">
        <f t="shared" si="173"/>
        <v/>
      </c>
    </row>
    <row r="1324" spans="1:28" s="210" customFormat="1" ht="20.399999999999999">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71"/>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72"/>
        <v>0</v>
      </c>
      <c r="AB1324" s="211" t="str">
        <f t="shared" si="173"/>
        <v/>
      </c>
    </row>
    <row r="1325" spans="1:28" s="210" customFormat="1" ht="20.399999999999999">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71"/>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72"/>
        <v>0</v>
      </c>
      <c r="AB1325" s="211" t="str">
        <f t="shared" si="173"/>
        <v/>
      </c>
    </row>
    <row r="1326" spans="1:28" s="210" customFormat="1" ht="20.399999999999999">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71"/>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72"/>
        <v>0</v>
      </c>
      <c r="AB1326" s="211" t="str">
        <f t="shared" si="173"/>
        <v/>
      </c>
    </row>
    <row r="1327" spans="1:28" s="210" customFormat="1" ht="20.399999999999999">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71"/>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72"/>
        <v>0</v>
      </c>
      <c r="AB1327" s="211" t="str">
        <f t="shared" si="173"/>
        <v/>
      </c>
    </row>
    <row r="1328" spans="1:28" s="210" customFormat="1" ht="20.399999999999999">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71"/>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72"/>
        <v>0</v>
      </c>
      <c r="AB1328" s="211" t="str">
        <f t="shared" si="173"/>
        <v/>
      </c>
    </row>
    <row r="1329" spans="1:28" s="210" customFormat="1" ht="20.399999999999999">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71"/>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72"/>
        <v>0</v>
      </c>
      <c r="AB1329" s="211" t="str">
        <f t="shared" si="173"/>
        <v/>
      </c>
    </row>
    <row r="1330" spans="1:28" s="210" customFormat="1" ht="20.399999999999999">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71"/>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72"/>
        <v>0</v>
      </c>
      <c r="AB1330" s="211" t="str">
        <f t="shared" si="173"/>
        <v/>
      </c>
    </row>
    <row r="1331" spans="1:28" s="210" customFormat="1" ht="20.399999999999999">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71"/>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72"/>
        <v>0</v>
      </c>
      <c r="AB1331" s="211" t="str">
        <f t="shared" si="173"/>
        <v/>
      </c>
    </row>
    <row r="1332" spans="1:28" s="210" customFormat="1" ht="20.399999999999999">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71"/>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72"/>
        <v>0</v>
      </c>
      <c r="AB1332" s="211" t="str">
        <f t="shared" si="173"/>
        <v/>
      </c>
    </row>
    <row r="1333" spans="1:28" s="210" customFormat="1" ht="20.399999999999999">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71"/>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72"/>
        <v>0</v>
      </c>
      <c r="AB1333" s="211" t="str">
        <f t="shared" si="173"/>
        <v/>
      </c>
    </row>
    <row r="1334" spans="1:28" s="210" customFormat="1" ht="20.399999999999999">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71"/>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72"/>
        <v>0</v>
      </c>
      <c r="AB1334" s="211" t="str">
        <f t="shared" si="173"/>
        <v/>
      </c>
    </row>
    <row r="1335" spans="1:28" s="210" customFormat="1" ht="20.399999999999999">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71"/>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72"/>
        <v>0</v>
      </c>
      <c r="AB1335" s="211" t="str">
        <f t="shared" si="173"/>
        <v/>
      </c>
    </row>
    <row r="1336" spans="1:28" s="210" customFormat="1" ht="20.399999999999999">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71"/>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72"/>
        <v>0</v>
      </c>
      <c r="AB1336" s="211" t="str">
        <f t="shared" si="173"/>
        <v/>
      </c>
    </row>
    <row r="1337" spans="1:28" s="210" customFormat="1" ht="20.399999999999999">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71"/>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72"/>
        <v>0</v>
      </c>
      <c r="AB1337" s="211" t="str">
        <f t="shared" si="173"/>
        <v/>
      </c>
    </row>
    <row r="1338" spans="1:28" s="210" customFormat="1" ht="20.399999999999999">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71"/>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72"/>
        <v>0</v>
      </c>
      <c r="AB1338" s="211" t="str">
        <f t="shared" si="173"/>
        <v/>
      </c>
    </row>
    <row r="1339" spans="1:28" s="210" customFormat="1" ht="20.399999999999999">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74">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75">IF(AND(C1339="Smelter not listed",OR(LEN(D1339)=0,LEN(E1339)=0)),1,0)</f>
        <v>0</v>
      </c>
      <c r="AB1339" s="211" t="str">
        <f t="shared" ref="AB1339" si="176">B1339&amp;C1339</f>
        <v/>
      </c>
    </row>
    <row r="1340" spans="1:28" s="210" customFormat="1" ht="20.399999999999999">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77">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78">IF(AND(C1340="Smelter not listed",OR(LEN(D1340)=0,LEN(E1340)=0)),1,0)</f>
        <v>0</v>
      </c>
      <c r="AB1340" s="211" t="str">
        <f t="shared" ref="AB1340:AB1371" si="179">B1340&amp;C1340</f>
        <v/>
      </c>
    </row>
    <row r="1341" spans="1:28" s="210" customFormat="1" ht="20.399999999999999">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77"/>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78"/>
        <v>0</v>
      </c>
      <c r="AB1341" s="211" t="str">
        <f t="shared" si="179"/>
        <v/>
      </c>
    </row>
    <row r="1342" spans="1:28" s="210" customFormat="1" ht="20.399999999999999">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77"/>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78"/>
        <v>0</v>
      </c>
      <c r="AB1342" s="211" t="str">
        <f t="shared" si="179"/>
        <v/>
      </c>
    </row>
    <row r="1343" spans="1:28" s="210" customFormat="1" ht="20.399999999999999">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77"/>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78"/>
        <v>0</v>
      </c>
      <c r="AB1343" s="211" t="str">
        <f t="shared" si="179"/>
        <v/>
      </c>
    </row>
    <row r="1344" spans="1:28" s="210" customFormat="1" ht="20.399999999999999">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77"/>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78"/>
        <v>0</v>
      </c>
      <c r="AB1344" s="211" t="str">
        <f t="shared" si="179"/>
        <v/>
      </c>
    </row>
    <row r="1345" spans="1:28" s="210" customFormat="1" ht="20.399999999999999">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77"/>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78"/>
        <v>0</v>
      </c>
      <c r="AB1345" s="211" t="str">
        <f t="shared" si="179"/>
        <v/>
      </c>
    </row>
    <row r="1346" spans="1:28" s="210" customFormat="1" ht="20.399999999999999">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77"/>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78"/>
        <v>0</v>
      </c>
      <c r="AB1346" s="211" t="str">
        <f t="shared" si="179"/>
        <v/>
      </c>
    </row>
    <row r="1347" spans="1:28" s="210" customFormat="1" ht="20.399999999999999">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77"/>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78"/>
        <v>0</v>
      </c>
      <c r="AB1347" s="211" t="str">
        <f t="shared" si="179"/>
        <v/>
      </c>
    </row>
    <row r="1348" spans="1:28" s="210" customFormat="1" ht="20.399999999999999">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77"/>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78"/>
        <v>0</v>
      </c>
      <c r="AB1348" s="211" t="str">
        <f t="shared" si="179"/>
        <v/>
      </c>
    </row>
    <row r="1349" spans="1:28" s="210" customFormat="1" ht="20.399999999999999">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77"/>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78"/>
        <v>0</v>
      </c>
      <c r="AB1349" s="211" t="str">
        <f t="shared" si="179"/>
        <v/>
      </c>
    </row>
    <row r="1350" spans="1:28" s="210" customFormat="1" ht="20.399999999999999">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77"/>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78"/>
        <v>0</v>
      </c>
      <c r="AB1350" s="211" t="str">
        <f t="shared" si="179"/>
        <v/>
      </c>
    </row>
    <row r="1351" spans="1:28" s="210" customFormat="1" ht="20.399999999999999">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77"/>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78"/>
        <v>0</v>
      </c>
      <c r="AB1351" s="211" t="str">
        <f t="shared" si="179"/>
        <v/>
      </c>
    </row>
    <row r="1352" spans="1:28" s="210" customFormat="1" ht="20.399999999999999">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77"/>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78"/>
        <v>0</v>
      </c>
      <c r="AB1352" s="211" t="str">
        <f t="shared" si="179"/>
        <v/>
      </c>
    </row>
    <row r="1353" spans="1:28" s="210" customFormat="1" ht="20.399999999999999">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77"/>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78"/>
        <v>0</v>
      </c>
      <c r="AB1353" s="211" t="str">
        <f t="shared" si="179"/>
        <v/>
      </c>
    </row>
    <row r="1354" spans="1:28" s="210" customFormat="1" ht="20.399999999999999">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77"/>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78"/>
        <v>0</v>
      </c>
      <c r="AB1354" s="211" t="str">
        <f t="shared" si="179"/>
        <v/>
      </c>
    </row>
    <row r="1355" spans="1:28" s="210" customFormat="1" ht="20.399999999999999">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77"/>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78"/>
        <v>0</v>
      </c>
      <c r="AB1355" s="211" t="str">
        <f t="shared" si="179"/>
        <v/>
      </c>
    </row>
    <row r="1356" spans="1:28" s="210" customFormat="1" ht="20.399999999999999">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77"/>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78"/>
        <v>0</v>
      </c>
      <c r="AB1356" s="211" t="str">
        <f t="shared" si="179"/>
        <v/>
      </c>
    </row>
    <row r="1357" spans="1:28" s="210" customFormat="1" ht="20.399999999999999">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77"/>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78"/>
        <v>0</v>
      </c>
      <c r="AB1357" s="211" t="str">
        <f t="shared" si="179"/>
        <v/>
      </c>
    </row>
    <row r="1358" spans="1:28" s="210" customFormat="1" ht="20.399999999999999">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77"/>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78"/>
        <v>0</v>
      </c>
      <c r="AB1358" s="211" t="str">
        <f t="shared" si="179"/>
        <v/>
      </c>
    </row>
    <row r="1359" spans="1:28" s="210" customFormat="1" ht="20.399999999999999">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77"/>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78"/>
        <v>0</v>
      </c>
      <c r="AB1359" s="211" t="str">
        <f t="shared" si="179"/>
        <v/>
      </c>
    </row>
    <row r="1360" spans="1:28" s="210" customFormat="1" ht="20.399999999999999">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77"/>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78"/>
        <v>0</v>
      </c>
      <c r="AB1360" s="211" t="str">
        <f t="shared" si="179"/>
        <v/>
      </c>
    </row>
    <row r="1361" spans="1:28" s="210" customFormat="1" ht="20.399999999999999">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77"/>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78"/>
        <v>0</v>
      </c>
      <c r="AB1361" s="211" t="str">
        <f t="shared" si="179"/>
        <v/>
      </c>
    </row>
    <row r="1362" spans="1:28" s="210" customFormat="1" ht="20.399999999999999">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77"/>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78"/>
        <v>0</v>
      </c>
      <c r="AB1362" s="211" t="str">
        <f t="shared" si="179"/>
        <v/>
      </c>
    </row>
    <row r="1363" spans="1:28" s="210" customFormat="1" ht="20.399999999999999">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77"/>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78"/>
        <v>0</v>
      </c>
      <c r="AB1363" s="211" t="str">
        <f t="shared" si="179"/>
        <v/>
      </c>
    </row>
    <row r="1364" spans="1:28" s="210" customFormat="1" ht="20.399999999999999">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77"/>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78"/>
        <v>0</v>
      </c>
      <c r="AB1364" s="211" t="str">
        <f t="shared" si="179"/>
        <v/>
      </c>
    </row>
    <row r="1365" spans="1:28" s="210" customFormat="1" ht="20.399999999999999">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77"/>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78"/>
        <v>0</v>
      </c>
      <c r="AB1365" s="211" t="str">
        <f t="shared" si="179"/>
        <v/>
      </c>
    </row>
    <row r="1366" spans="1:28" s="210" customFormat="1" ht="20.399999999999999">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77"/>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78"/>
        <v>0</v>
      </c>
      <c r="AB1366" s="211" t="str">
        <f t="shared" si="179"/>
        <v/>
      </c>
    </row>
    <row r="1367" spans="1:28" s="210" customFormat="1" ht="20.399999999999999">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77"/>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78"/>
        <v>0</v>
      </c>
      <c r="AB1367" s="211" t="str">
        <f t="shared" si="179"/>
        <v/>
      </c>
    </row>
    <row r="1368" spans="1:28" s="210" customFormat="1" ht="20.399999999999999">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77"/>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78"/>
        <v>0</v>
      </c>
      <c r="AB1368" s="211" t="str">
        <f t="shared" si="179"/>
        <v/>
      </c>
    </row>
    <row r="1369" spans="1:28" s="210" customFormat="1" ht="20.399999999999999">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77"/>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78"/>
        <v>0</v>
      </c>
      <c r="AB1369" s="211" t="str">
        <f t="shared" si="179"/>
        <v/>
      </c>
    </row>
    <row r="1370" spans="1:28" s="210" customFormat="1" ht="20.399999999999999">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77"/>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78"/>
        <v>0</v>
      </c>
      <c r="AB1370" s="211" t="str">
        <f t="shared" si="179"/>
        <v/>
      </c>
    </row>
    <row r="1371" spans="1:28" s="210" customFormat="1" ht="20.399999999999999">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77"/>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78"/>
        <v>0</v>
      </c>
      <c r="AB1371" s="211" t="str">
        <f t="shared" si="179"/>
        <v/>
      </c>
    </row>
    <row r="1372" spans="1:28" s="210" customFormat="1" ht="20.399999999999999">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80">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81">IF(AND(C1372="Smelter not listed",OR(LEN(D1372)=0,LEN(E1372)=0)),1,0)</f>
        <v>0</v>
      </c>
      <c r="AB1372" s="211" t="str">
        <f t="shared" ref="AB1372:AB1402" si="182">B1372&amp;C1372</f>
        <v/>
      </c>
    </row>
    <row r="1373" spans="1:28" s="210" customFormat="1" ht="20.399999999999999">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80"/>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81"/>
        <v>0</v>
      </c>
      <c r="AB1373" s="211" t="str">
        <f t="shared" si="182"/>
        <v/>
      </c>
    </row>
    <row r="1374" spans="1:28" s="210" customFormat="1" ht="20.399999999999999">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80"/>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81"/>
        <v>0</v>
      </c>
      <c r="AB1374" s="211" t="str">
        <f t="shared" si="182"/>
        <v/>
      </c>
    </row>
    <row r="1375" spans="1:28" s="210" customFormat="1" ht="20.399999999999999">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80"/>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81"/>
        <v>0</v>
      </c>
      <c r="AB1375" s="211" t="str">
        <f t="shared" si="182"/>
        <v/>
      </c>
    </row>
    <row r="1376" spans="1:28" s="210" customFormat="1" ht="20.399999999999999">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80"/>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81"/>
        <v>0</v>
      </c>
      <c r="AB1376" s="211" t="str">
        <f t="shared" si="182"/>
        <v/>
      </c>
    </row>
    <row r="1377" spans="1:28" s="210" customFormat="1" ht="20.399999999999999">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80"/>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81"/>
        <v>0</v>
      </c>
      <c r="AB1377" s="211" t="str">
        <f t="shared" si="182"/>
        <v/>
      </c>
    </row>
    <row r="1378" spans="1:28" s="210" customFormat="1" ht="20.399999999999999">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80"/>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81"/>
        <v>0</v>
      </c>
      <c r="AB1378" s="211" t="str">
        <f t="shared" si="182"/>
        <v/>
      </c>
    </row>
    <row r="1379" spans="1:28" s="210" customFormat="1" ht="20.399999999999999">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80"/>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81"/>
        <v>0</v>
      </c>
      <c r="AB1379" s="211" t="str">
        <f t="shared" si="182"/>
        <v/>
      </c>
    </row>
    <row r="1380" spans="1:28" s="210" customFormat="1" ht="20.399999999999999">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80"/>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81"/>
        <v>0</v>
      </c>
      <c r="AB1380" s="211" t="str">
        <f t="shared" si="182"/>
        <v/>
      </c>
    </row>
    <row r="1381" spans="1:28" s="210" customFormat="1" ht="20.399999999999999">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80"/>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81"/>
        <v>0</v>
      </c>
      <c r="AB1381" s="211" t="str">
        <f t="shared" si="182"/>
        <v/>
      </c>
    </row>
    <row r="1382" spans="1:28" s="210" customFormat="1" ht="20.399999999999999">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80"/>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81"/>
        <v>0</v>
      </c>
      <c r="AB1382" s="211" t="str">
        <f t="shared" si="182"/>
        <v/>
      </c>
    </row>
    <row r="1383" spans="1:28" s="210" customFormat="1" ht="20.399999999999999">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80"/>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81"/>
        <v>0</v>
      </c>
      <c r="AB1383" s="211" t="str">
        <f t="shared" si="182"/>
        <v/>
      </c>
    </row>
    <row r="1384" spans="1:28" s="210" customFormat="1" ht="20.399999999999999">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80"/>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81"/>
        <v>0</v>
      </c>
      <c r="AB1384" s="211" t="str">
        <f t="shared" si="182"/>
        <v/>
      </c>
    </row>
    <row r="1385" spans="1:28" s="210" customFormat="1" ht="20.399999999999999">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80"/>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81"/>
        <v>0</v>
      </c>
      <c r="AB1385" s="211" t="str">
        <f t="shared" si="182"/>
        <v/>
      </c>
    </row>
    <row r="1386" spans="1:28" s="210" customFormat="1" ht="20.399999999999999">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80"/>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81"/>
        <v>0</v>
      </c>
      <c r="AB1386" s="211" t="str">
        <f t="shared" si="182"/>
        <v/>
      </c>
    </row>
    <row r="1387" spans="1:28" s="210" customFormat="1" ht="20.399999999999999">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80"/>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81"/>
        <v>0</v>
      </c>
      <c r="AB1387" s="211" t="str">
        <f t="shared" si="182"/>
        <v/>
      </c>
    </row>
    <row r="1388" spans="1:28" s="210" customFormat="1" ht="20.399999999999999">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80"/>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81"/>
        <v>0</v>
      </c>
      <c r="AB1388" s="211" t="str">
        <f t="shared" si="182"/>
        <v/>
      </c>
    </row>
    <row r="1389" spans="1:28" s="210" customFormat="1" ht="20.399999999999999">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80"/>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81"/>
        <v>0</v>
      </c>
      <c r="AB1389" s="211" t="str">
        <f t="shared" si="182"/>
        <v/>
      </c>
    </row>
    <row r="1390" spans="1:28" s="210" customFormat="1" ht="20.399999999999999">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80"/>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81"/>
        <v>0</v>
      </c>
      <c r="AB1390" s="211" t="str">
        <f t="shared" si="182"/>
        <v/>
      </c>
    </row>
    <row r="1391" spans="1:28" s="210" customFormat="1" ht="20.399999999999999">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80"/>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81"/>
        <v>0</v>
      </c>
      <c r="AB1391" s="211" t="str">
        <f t="shared" si="182"/>
        <v/>
      </c>
    </row>
    <row r="1392" spans="1:28" s="210" customFormat="1" ht="20.399999999999999">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80"/>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81"/>
        <v>0</v>
      </c>
      <c r="AB1392" s="211" t="str">
        <f t="shared" si="182"/>
        <v/>
      </c>
    </row>
    <row r="1393" spans="1:28" s="210" customFormat="1" ht="20.399999999999999">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80"/>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81"/>
        <v>0</v>
      </c>
      <c r="AB1393" s="211" t="str">
        <f t="shared" si="182"/>
        <v/>
      </c>
    </row>
    <row r="1394" spans="1:28" s="210" customFormat="1" ht="20.399999999999999">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80"/>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81"/>
        <v>0</v>
      </c>
      <c r="AB1394" s="211" t="str">
        <f t="shared" si="182"/>
        <v/>
      </c>
    </row>
    <row r="1395" spans="1:28" s="210" customFormat="1" ht="20.399999999999999">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80"/>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81"/>
        <v>0</v>
      </c>
      <c r="AB1395" s="211" t="str">
        <f t="shared" si="182"/>
        <v/>
      </c>
    </row>
    <row r="1396" spans="1:28" s="210" customFormat="1" ht="20.399999999999999">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80"/>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81"/>
        <v>0</v>
      </c>
      <c r="AB1396" s="211" t="str">
        <f t="shared" si="182"/>
        <v/>
      </c>
    </row>
    <row r="1397" spans="1:28" s="210" customFormat="1" ht="20.399999999999999">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80"/>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81"/>
        <v>0</v>
      </c>
      <c r="AB1397" s="211" t="str">
        <f t="shared" si="182"/>
        <v/>
      </c>
    </row>
    <row r="1398" spans="1:28" s="210" customFormat="1" ht="20.399999999999999">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80"/>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81"/>
        <v>0</v>
      </c>
      <c r="AB1398" s="211" t="str">
        <f t="shared" si="182"/>
        <v/>
      </c>
    </row>
    <row r="1399" spans="1:28" s="210" customFormat="1" ht="20.399999999999999">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80"/>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81"/>
        <v>0</v>
      </c>
      <c r="AB1399" s="211" t="str">
        <f t="shared" si="182"/>
        <v/>
      </c>
    </row>
    <row r="1400" spans="1:28" s="210" customFormat="1" ht="20.399999999999999">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80"/>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81"/>
        <v>0</v>
      </c>
      <c r="AB1400" s="211" t="str">
        <f t="shared" si="182"/>
        <v/>
      </c>
    </row>
    <row r="1401" spans="1:28" s="210" customFormat="1" ht="20.399999999999999">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80"/>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81"/>
        <v>0</v>
      </c>
      <c r="AB1401" s="211" t="str">
        <f t="shared" si="182"/>
        <v/>
      </c>
    </row>
    <row r="1402" spans="1:28" s="210" customFormat="1" ht="20.399999999999999">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80"/>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81"/>
        <v>0</v>
      </c>
      <c r="AB1402" s="211" t="str">
        <f t="shared" si="182"/>
        <v/>
      </c>
    </row>
    <row r="1403" spans="1:28" s="210" customFormat="1" ht="20.399999999999999">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83">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84">IF(AND(C1403="Smelter not listed",OR(LEN(D1403)=0,LEN(E1403)=0)),1,0)</f>
        <v>0</v>
      </c>
      <c r="AB1403" s="211" t="str">
        <f t="shared" ref="AB1403" si="185">B1403&amp;C1403</f>
        <v/>
      </c>
    </row>
    <row r="1404" spans="1:28" s="210" customFormat="1" ht="20.399999999999999">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186">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187">IF(AND(C1404="Smelter not listed",OR(LEN(D1404)=0,LEN(E1404)=0)),1,0)</f>
        <v>0</v>
      </c>
      <c r="AB1404" s="211" t="str">
        <f t="shared" ref="AB1404:AB1435" si="188">B1404&amp;C1404</f>
        <v/>
      </c>
    </row>
    <row r="1405" spans="1:28" s="210" customFormat="1" ht="20.399999999999999">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186"/>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187"/>
        <v>0</v>
      </c>
      <c r="AB1405" s="211" t="str">
        <f t="shared" si="188"/>
        <v/>
      </c>
    </row>
    <row r="1406" spans="1:28" s="210" customFormat="1" ht="20.399999999999999">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186"/>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187"/>
        <v>0</v>
      </c>
      <c r="AB1406" s="211" t="str">
        <f t="shared" si="188"/>
        <v/>
      </c>
    </row>
    <row r="1407" spans="1:28" s="210" customFormat="1" ht="20.399999999999999">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186"/>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187"/>
        <v>0</v>
      </c>
      <c r="AB1407" s="211" t="str">
        <f t="shared" si="188"/>
        <v/>
      </c>
    </row>
    <row r="1408" spans="1:28" s="210" customFormat="1" ht="20.399999999999999">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186"/>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187"/>
        <v>0</v>
      </c>
      <c r="AB1408" s="211" t="str">
        <f t="shared" si="188"/>
        <v/>
      </c>
    </row>
    <row r="1409" spans="1:28" s="210" customFormat="1" ht="20.399999999999999">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186"/>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187"/>
        <v>0</v>
      </c>
      <c r="AB1409" s="211" t="str">
        <f t="shared" si="188"/>
        <v/>
      </c>
    </row>
    <row r="1410" spans="1:28" s="210" customFormat="1" ht="20.399999999999999">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186"/>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187"/>
        <v>0</v>
      </c>
      <c r="AB1410" s="211" t="str">
        <f t="shared" si="188"/>
        <v/>
      </c>
    </row>
    <row r="1411" spans="1:28" s="210" customFormat="1" ht="20.399999999999999">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186"/>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187"/>
        <v>0</v>
      </c>
      <c r="AB1411" s="211" t="str">
        <f t="shared" si="188"/>
        <v/>
      </c>
    </row>
    <row r="1412" spans="1:28" s="210" customFormat="1" ht="20.399999999999999">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186"/>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187"/>
        <v>0</v>
      </c>
      <c r="AB1412" s="211" t="str">
        <f t="shared" si="188"/>
        <v/>
      </c>
    </row>
    <row r="1413" spans="1:28" s="210" customFormat="1" ht="20.399999999999999">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186"/>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187"/>
        <v>0</v>
      </c>
      <c r="AB1413" s="211" t="str">
        <f t="shared" si="188"/>
        <v/>
      </c>
    </row>
    <row r="1414" spans="1:28" s="210" customFormat="1" ht="20.399999999999999">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186"/>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187"/>
        <v>0</v>
      </c>
      <c r="AB1414" s="211" t="str">
        <f t="shared" si="188"/>
        <v/>
      </c>
    </row>
    <row r="1415" spans="1:28" s="210" customFormat="1" ht="20.399999999999999">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186"/>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187"/>
        <v>0</v>
      </c>
      <c r="AB1415" s="211" t="str">
        <f t="shared" si="188"/>
        <v/>
      </c>
    </row>
    <row r="1416" spans="1:28" s="210" customFormat="1" ht="20.399999999999999">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186"/>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187"/>
        <v>0</v>
      </c>
      <c r="AB1416" s="211" t="str">
        <f t="shared" si="188"/>
        <v/>
      </c>
    </row>
    <row r="1417" spans="1:28" s="210" customFormat="1" ht="20.399999999999999">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186"/>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187"/>
        <v>0</v>
      </c>
      <c r="AB1417" s="211" t="str">
        <f t="shared" si="188"/>
        <v/>
      </c>
    </row>
    <row r="1418" spans="1:28" s="210" customFormat="1" ht="20.399999999999999">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186"/>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187"/>
        <v>0</v>
      </c>
      <c r="AB1418" s="211" t="str">
        <f t="shared" si="188"/>
        <v/>
      </c>
    </row>
    <row r="1419" spans="1:28" s="210" customFormat="1" ht="20.399999999999999">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186"/>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187"/>
        <v>0</v>
      </c>
      <c r="AB1419" s="211" t="str">
        <f t="shared" si="188"/>
        <v/>
      </c>
    </row>
    <row r="1420" spans="1:28" s="210" customFormat="1" ht="20.399999999999999">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186"/>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187"/>
        <v>0</v>
      </c>
      <c r="AB1420" s="211" t="str">
        <f t="shared" si="188"/>
        <v/>
      </c>
    </row>
    <row r="1421" spans="1:28" s="210" customFormat="1" ht="20.399999999999999">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186"/>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187"/>
        <v>0</v>
      </c>
      <c r="AB1421" s="211" t="str">
        <f t="shared" si="188"/>
        <v/>
      </c>
    </row>
    <row r="1422" spans="1:28" s="210" customFormat="1" ht="20.399999999999999">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186"/>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187"/>
        <v>0</v>
      </c>
      <c r="AB1422" s="211" t="str">
        <f t="shared" si="188"/>
        <v/>
      </c>
    </row>
    <row r="1423" spans="1:28" s="210" customFormat="1" ht="20.399999999999999">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186"/>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187"/>
        <v>0</v>
      </c>
      <c r="AB1423" s="211" t="str">
        <f t="shared" si="188"/>
        <v/>
      </c>
    </row>
    <row r="1424" spans="1:28" s="210" customFormat="1" ht="20.399999999999999">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186"/>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187"/>
        <v>0</v>
      </c>
      <c r="AB1424" s="211" t="str">
        <f t="shared" si="188"/>
        <v/>
      </c>
    </row>
    <row r="1425" spans="1:28" s="210" customFormat="1" ht="20.399999999999999">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186"/>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187"/>
        <v>0</v>
      </c>
      <c r="AB1425" s="211" t="str">
        <f t="shared" si="188"/>
        <v/>
      </c>
    </row>
    <row r="1426" spans="1:28" s="210" customFormat="1" ht="20.399999999999999">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186"/>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187"/>
        <v>0</v>
      </c>
      <c r="AB1426" s="211" t="str">
        <f t="shared" si="188"/>
        <v/>
      </c>
    </row>
    <row r="1427" spans="1:28" s="210" customFormat="1" ht="20.399999999999999">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186"/>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187"/>
        <v>0</v>
      </c>
      <c r="AB1427" s="211" t="str">
        <f t="shared" si="188"/>
        <v/>
      </c>
    </row>
    <row r="1428" spans="1:28" s="210" customFormat="1" ht="20.399999999999999">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186"/>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187"/>
        <v>0</v>
      </c>
      <c r="AB1428" s="211" t="str">
        <f t="shared" si="188"/>
        <v/>
      </c>
    </row>
    <row r="1429" spans="1:28" s="210" customFormat="1" ht="20.399999999999999">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186"/>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187"/>
        <v>0</v>
      </c>
      <c r="AB1429" s="211" t="str">
        <f t="shared" si="188"/>
        <v/>
      </c>
    </row>
    <row r="1430" spans="1:28" s="210" customFormat="1" ht="20.399999999999999">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186"/>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187"/>
        <v>0</v>
      </c>
      <c r="AB1430" s="211" t="str">
        <f t="shared" si="188"/>
        <v/>
      </c>
    </row>
    <row r="1431" spans="1:28" s="210" customFormat="1" ht="20.399999999999999">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186"/>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187"/>
        <v>0</v>
      </c>
      <c r="AB1431" s="211" t="str">
        <f t="shared" si="188"/>
        <v/>
      </c>
    </row>
    <row r="1432" spans="1:28" s="210" customFormat="1" ht="20.399999999999999">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186"/>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187"/>
        <v>0</v>
      </c>
      <c r="AB1432" s="211" t="str">
        <f t="shared" si="188"/>
        <v/>
      </c>
    </row>
    <row r="1433" spans="1:28" s="210" customFormat="1" ht="20.399999999999999">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186"/>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187"/>
        <v>0</v>
      </c>
      <c r="AB1433" s="211" t="str">
        <f t="shared" si="188"/>
        <v/>
      </c>
    </row>
    <row r="1434" spans="1:28" s="210" customFormat="1" ht="20.399999999999999">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186"/>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187"/>
        <v>0</v>
      </c>
      <c r="AB1434" s="211" t="str">
        <f t="shared" si="188"/>
        <v/>
      </c>
    </row>
    <row r="1435" spans="1:28" s="210" customFormat="1" ht="20.399999999999999">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186"/>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187"/>
        <v>0</v>
      </c>
      <c r="AB1435" s="211" t="str">
        <f t="shared" si="188"/>
        <v/>
      </c>
    </row>
    <row r="1436" spans="1:28" s="210" customFormat="1" ht="20.399999999999999">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189">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190">IF(AND(C1436="Smelter not listed",OR(LEN(D1436)=0,LEN(E1436)=0)),1,0)</f>
        <v>0</v>
      </c>
      <c r="AB1436" s="211" t="str">
        <f t="shared" ref="AB1436:AB1466" si="191">B1436&amp;C1436</f>
        <v/>
      </c>
    </row>
    <row r="1437" spans="1:28" s="210" customFormat="1" ht="20.399999999999999">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189"/>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190"/>
        <v>0</v>
      </c>
      <c r="AB1437" s="211" t="str">
        <f t="shared" si="191"/>
        <v/>
      </c>
    </row>
    <row r="1438" spans="1:28" s="210" customFormat="1" ht="20.399999999999999">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189"/>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190"/>
        <v>0</v>
      </c>
      <c r="AB1438" s="211" t="str">
        <f t="shared" si="191"/>
        <v/>
      </c>
    </row>
    <row r="1439" spans="1:28" s="210" customFormat="1" ht="20.399999999999999">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189"/>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190"/>
        <v>0</v>
      </c>
      <c r="AB1439" s="211" t="str">
        <f t="shared" si="191"/>
        <v/>
      </c>
    </row>
    <row r="1440" spans="1:28" s="210" customFormat="1" ht="20.399999999999999">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189"/>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190"/>
        <v>0</v>
      </c>
      <c r="AB1440" s="211" t="str">
        <f t="shared" si="191"/>
        <v/>
      </c>
    </row>
    <row r="1441" spans="1:28" s="210" customFormat="1" ht="20.399999999999999">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189"/>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190"/>
        <v>0</v>
      </c>
      <c r="AB1441" s="211" t="str">
        <f t="shared" si="191"/>
        <v/>
      </c>
    </row>
    <row r="1442" spans="1:28" s="210" customFormat="1" ht="20.399999999999999">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189"/>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190"/>
        <v>0</v>
      </c>
      <c r="AB1442" s="211" t="str">
        <f t="shared" si="191"/>
        <v/>
      </c>
    </row>
    <row r="1443" spans="1:28" s="210" customFormat="1" ht="20.399999999999999">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189"/>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190"/>
        <v>0</v>
      </c>
      <c r="AB1443" s="211" t="str">
        <f t="shared" si="191"/>
        <v/>
      </c>
    </row>
    <row r="1444" spans="1:28" s="210" customFormat="1" ht="20.399999999999999">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189"/>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190"/>
        <v>0</v>
      </c>
      <c r="AB1444" s="211" t="str">
        <f t="shared" si="191"/>
        <v/>
      </c>
    </row>
    <row r="1445" spans="1:28" s="210" customFormat="1" ht="20.399999999999999">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189"/>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190"/>
        <v>0</v>
      </c>
      <c r="AB1445" s="211" t="str">
        <f t="shared" si="191"/>
        <v/>
      </c>
    </row>
    <row r="1446" spans="1:28" s="210" customFormat="1" ht="20.399999999999999">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189"/>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190"/>
        <v>0</v>
      </c>
      <c r="AB1446" s="211" t="str">
        <f t="shared" si="191"/>
        <v/>
      </c>
    </row>
    <row r="1447" spans="1:28" s="210" customFormat="1" ht="20.399999999999999">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189"/>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190"/>
        <v>0</v>
      </c>
      <c r="AB1447" s="211" t="str">
        <f t="shared" si="191"/>
        <v/>
      </c>
    </row>
    <row r="1448" spans="1:28" s="210" customFormat="1" ht="20.399999999999999">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189"/>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190"/>
        <v>0</v>
      </c>
      <c r="AB1448" s="211" t="str">
        <f t="shared" si="191"/>
        <v/>
      </c>
    </row>
    <row r="1449" spans="1:28" s="210" customFormat="1" ht="20.399999999999999">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189"/>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190"/>
        <v>0</v>
      </c>
      <c r="AB1449" s="211" t="str">
        <f t="shared" si="191"/>
        <v/>
      </c>
    </row>
    <row r="1450" spans="1:28" s="210" customFormat="1" ht="20.399999999999999">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189"/>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190"/>
        <v>0</v>
      </c>
      <c r="AB1450" s="211" t="str">
        <f t="shared" si="191"/>
        <v/>
      </c>
    </row>
    <row r="1451" spans="1:28" s="210" customFormat="1" ht="20.399999999999999">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189"/>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190"/>
        <v>0</v>
      </c>
      <c r="AB1451" s="211" t="str">
        <f t="shared" si="191"/>
        <v/>
      </c>
    </row>
    <row r="1452" spans="1:28" s="210" customFormat="1" ht="20.399999999999999">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189"/>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190"/>
        <v>0</v>
      </c>
      <c r="AB1452" s="211" t="str">
        <f t="shared" si="191"/>
        <v/>
      </c>
    </row>
    <row r="1453" spans="1:28" s="210" customFormat="1" ht="20.399999999999999">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189"/>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190"/>
        <v>0</v>
      </c>
      <c r="AB1453" s="211" t="str">
        <f t="shared" si="191"/>
        <v/>
      </c>
    </row>
    <row r="1454" spans="1:28" s="210" customFormat="1" ht="20.399999999999999">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189"/>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190"/>
        <v>0</v>
      </c>
      <c r="AB1454" s="211" t="str">
        <f t="shared" si="191"/>
        <v/>
      </c>
    </row>
    <row r="1455" spans="1:28" s="210" customFormat="1" ht="20.399999999999999">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189"/>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190"/>
        <v>0</v>
      </c>
      <c r="AB1455" s="211" t="str">
        <f t="shared" si="191"/>
        <v/>
      </c>
    </row>
    <row r="1456" spans="1:28" s="210" customFormat="1" ht="20.399999999999999">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189"/>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190"/>
        <v>0</v>
      </c>
      <c r="AB1456" s="211" t="str">
        <f t="shared" si="191"/>
        <v/>
      </c>
    </row>
    <row r="1457" spans="1:28" s="210" customFormat="1" ht="20.399999999999999">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189"/>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190"/>
        <v>0</v>
      </c>
      <c r="AB1457" s="211" t="str">
        <f t="shared" si="191"/>
        <v/>
      </c>
    </row>
    <row r="1458" spans="1:28" s="210" customFormat="1" ht="20.399999999999999">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189"/>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190"/>
        <v>0</v>
      </c>
      <c r="AB1458" s="211" t="str">
        <f t="shared" si="191"/>
        <v/>
      </c>
    </row>
    <row r="1459" spans="1:28" s="210" customFormat="1" ht="20.399999999999999">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189"/>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190"/>
        <v>0</v>
      </c>
      <c r="AB1459" s="211" t="str">
        <f t="shared" si="191"/>
        <v/>
      </c>
    </row>
    <row r="1460" spans="1:28" s="210" customFormat="1" ht="20.399999999999999">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189"/>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190"/>
        <v>0</v>
      </c>
      <c r="AB1460" s="211" t="str">
        <f t="shared" si="191"/>
        <v/>
      </c>
    </row>
    <row r="1461" spans="1:28" s="210" customFormat="1" ht="20.399999999999999">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189"/>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190"/>
        <v>0</v>
      </c>
      <c r="AB1461" s="211" t="str">
        <f t="shared" si="191"/>
        <v/>
      </c>
    </row>
    <row r="1462" spans="1:28" s="210" customFormat="1" ht="20.399999999999999">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189"/>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190"/>
        <v>0</v>
      </c>
      <c r="AB1462" s="211" t="str">
        <f t="shared" si="191"/>
        <v/>
      </c>
    </row>
    <row r="1463" spans="1:28" s="210" customFormat="1" ht="20.399999999999999">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189"/>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190"/>
        <v>0</v>
      </c>
      <c r="AB1463" s="211" t="str">
        <f t="shared" si="191"/>
        <v/>
      </c>
    </row>
    <row r="1464" spans="1:28" s="210" customFormat="1" ht="20.399999999999999">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189"/>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190"/>
        <v>0</v>
      </c>
      <c r="AB1464" s="211" t="str">
        <f t="shared" si="191"/>
        <v/>
      </c>
    </row>
    <row r="1465" spans="1:28" s="210" customFormat="1" ht="20.399999999999999">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189"/>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190"/>
        <v>0</v>
      </c>
      <c r="AB1465" s="211" t="str">
        <f t="shared" si="191"/>
        <v/>
      </c>
    </row>
    <row r="1466" spans="1:28" s="210" customFormat="1" ht="20.399999999999999">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189"/>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190"/>
        <v>0</v>
      </c>
      <c r="AB1466" s="211" t="str">
        <f t="shared" si="191"/>
        <v/>
      </c>
    </row>
    <row r="1467" spans="1:28" s="210" customFormat="1" ht="20.399999999999999">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192">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193">IF(AND(C1467="Smelter not listed",OR(LEN(D1467)=0,LEN(E1467)=0)),1,0)</f>
        <v>0</v>
      </c>
      <c r="AB1467" s="211" t="str">
        <f t="shared" ref="AB1467" si="194">B1467&amp;C1467</f>
        <v/>
      </c>
    </row>
    <row r="1468" spans="1:28" s="210" customFormat="1" ht="20.399999999999999">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195">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196">IF(AND(C1468="Smelter not listed",OR(LEN(D1468)=0,LEN(E1468)=0)),1,0)</f>
        <v>0</v>
      </c>
      <c r="AB1468" s="211" t="str">
        <f t="shared" ref="AB1468:AB1499" si="197">B1468&amp;C1468</f>
        <v/>
      </c>
    </row>
    <row r="1469" spans="1:28" s="210" customFormat="1" ht="20.399999999999999">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195"/>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196"/>
        <v>0</v>
      </c>
      <c r="AB1469" s="211" t="str">
        <f t="shared" si="197"/>
        <v/>
      </c>
    </row>
    <row r="1470" spans="1:28" s="210" customFormat="1" ht="20.399999999999999">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195"/>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196"/>
        <v>0</v>
      </c>
      <c r="AB1470" s="211" t="str">
        <f t="shared" si="197"/>
        <v/>
      </c>
    </row>
    <row r="1471" spans="1:28" s="210" customFormat="1" ht="20.399999999999999">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195"/>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196"/>
        <v>0</v>
      </c>
      <c r="AB1471" s="211" t="str">
        <f t="shared" si="197"/>
        <v/>
      </c>
    </row>
    <row r="1472" spans="1:28" s="210" customFormat="1" ht="20.399999999999999">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195"/>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196"/>
        <v>0</v>
      </c>
      <c r="AB1472" s="211" t="str">
        <f t="shared" si="197"/>
        <v/>
      </c>
    </row>
    <row r="1473" spans="1:28" s="210" customFormat="1" ht="20.399999999999999">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195"/>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196"/>
        <v>0</v>
      </c>
      <c r="AB1473" s="211" t="str">
        <f t="shared" si="197"/>
        <v/>
      </c>
    </row>
    <row r="1474" spans="1:28" s="210" customFormat="1" ht="20.399999999999999">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195"/>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196"/>
        <v>0</v>
      </c>
      <c r="AB1474" s="211" t="str">
        <f t="shared" si="197"/>
        <v/>
      </c>
    </row>
    <row r="1475" spans="1:28" s="210" customFormat="1" ht="20.399999999999999">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195"/>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196"/>
        <v>0</v>
      </c>
      <c r="AB1475" s="211" t="str">
        <f t="shared" si="197"/>
        <v/>
      </c>
    </row>
    <row r="1476" spans="1:28" s="210" customFormat="1" ht="20.399999999999999">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195"/>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196"/>
        <v>0</v>
      </c>
      <c r="AB1476" s="211" t="str">
        <f t="shared" si="197"/>
        <v/>
      </c>
    </row>
    <row r="1477" spans="1:28" s="210" customFormat="1" ht="20.399999999999999">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195"/>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196"/>
        <v>0</v>
      </c>
      <c r="AB1477" s="211" t="str">
        <f t="shared" si="197"/>
        <v/>
      </c>
    </row>
    <row r="1478" spans="1:28" s="210" customFormat="1" ht="20.399999999999999">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195"/>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196"/>
        <v>0</v>
      </c>
      <c r="AB1478" s="211" t="str">
        <f t="shared" si="197"/>
        <v/>
      </c>
    </row>
    <row r="1479" spans="1:28" s="210" customFormat="1" ht="20.399999999999999">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195"/>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196"/>
        <v>0</v>
      </c>
      <c r="AB1479" s="211" t="str">
        <f t="shared" si="197"/>
        <v/>
      </c>
    </row>
    <row r="1480" spans="1:28" s="210" customFormat="1" ht="20.399999999999999">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195"/>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196"/>
        <v>0</v>
      </c>
      <c r="AB1480" s="211" t="str">
        <f t="shared" si="197"/>
        <v/>
      </c>
    </row>
    <row r="1481" spans="1:28" s="210" customFormat="1" ht="20.399999999999999">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195"/>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196"/>
        <v>0</v>
      </c>
      <c r="AB1481" s="211" t="str">
        <f t="shared" si="197"/>
        <v/>
      </c>
    </row>
    <row r="1482" spans="1:28" s="210" customFormat="1" ht="20.399999999999999">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195"/>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196"/>
        <v>0</v>
      </c>
      <c r="AB1482" s="211" t="str">
        <f t="shared" si="197"/>
        <v/>
      </c>
    </row>
    <row r="1483" spans="1:28" s="210" customFormat="1" ht="20.399999999999999">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195"/>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196"/>
        <v>0</v>
      </c>
      <c r="AB1483" s="211" t="str">
        <f t="shared" si="197"/>
        <v/>
      </c>
    </row>
    <row r="1484" spans="1:28" s="210" customFormat="1" ht="20.399999999999999">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195"/>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196"/>
        <v>0</v>
      </c>
      <c r="AB1484" s="211" t="str">
        <f t="shared" si="197"/>
        <v/>
      </c>
    </row>
    <row r="1485" spans="1:28" s="210" customFormat="1" ht="20.399999999999999">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195"/>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196"/>
        <v>0</v>
      </c>
      <c r="AB1485" s="211" t="str">
        <f t="shared" si="197"/>
        <v/>
      </c>
    </row>
    <row r="1486" spans="1:28" s="210" customFormat="1" ht="20.399999999999999">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195"/>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196"/>
        <v>0</v>
      </c>
      <c r="AB1486" s="211" t="str">
        <f t="shared" si="197"/>
        <v/>
      </c>
    </row>
    <row r="1487" spans="1:28" s="210" customFormat="1" ht="20.399999999999999">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195"/>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196"/>
        <v>0</v>
      </c>
      <c r="AB1487" s="211" t="str">
        <f t="shared" si="197"/>
        <v/>
      </c>
    </row>
    <row r="1488" spans="1:28" s="210" customFormat="1" ht="20.399999999999999">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195"/>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196"/>
        <v>0</v>
      </c>
      <c r="AB1488" s="211" t="str">
        <f t="shared" si="197"/>
        <v/>
      </c>
    </row>
    <row r="1489" spans="1:28" s="210" customFormat="1" ht="20.399999999999999">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195"/>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196"/>
        <v>0</v>
      </c>
      <c r="AB1489" s="211" t="str">
        <f t="shared" si="197"/>
        <v/>
      </c>
    </row>
    <row r="1490" spans="1:28" s="210" customFormat="1" ht="20.399999999999999">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195"/>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196"/>
        <v>0</v>
      </c>
      <c r="AB1490" s="211" t="str">
        <f t="shared" si="197"/>
        <v/>
      </c>
    </row>
    <row r="1491" spans="1:28" s="210" customFormat="1" ht="20.399999999999999">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195"/>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196"/>
        <v>0</v>
      </c>
      <c r="AB1491" s="211" t="str">
        <f t="shared" si="197"/>
        <v/>
      </c>
    </row>
    <row r="1492" spans="1:28" s="210" customFormat="1" ht="20.399999999999999">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195"/>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196"/>
        <v>0</v>
      </c>
      <c r="AB1492" s="211" t="str">
        <f t="shared" si="197"/>
        <v/>
      </c>
    </row>
    <row r="1493" spans="1:28" s="210" customFormat="1" ht="20.399999999999999">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195"/>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196"/>
        <v>0</v>
      </c>
      <c r="AB1493" s="211" t="str">
        <f t="shared" si="197"/>
        <v/>
      </c>
    </row>
    <row r="1494" spans="1:28" s="210" customFormat="1" ht="20.399999999999999">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195"/>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196"/>
        <v>0</v>
      </c>
      <c r="AB1494" s="211" t="str">
        <f t="shared" si="197"/>
        <v/>
      </c>
    </row>
    <row r="1495" spans="1:28" s="210" customFormat="1" ht="20.399999999999999">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195"/>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196"/>
        <v>0</v>
      </c>
      <c r="AB1495" s="211" t="str">
        <f t="shared" si="197"/>
        <v/>
      </c>
    </row>
    <row r="1496" spans="1:28" s="210" customFormat="1" ht="20.399999999999999">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195"/>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196"/>
        <v>0</v>
      </c>
      <c r="AB1496" s="211" t="str">
        <f t="shared" si="197"/>
        <v/>
      </c>
    </row>
    <row r="1497" spans="1:28" s="210" customFormat="1" ht="20.399999999999999">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195"/>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196"/>
        <v>0</v>
      </c>
      <c r="AB1497" s="211" t="str">
        <f t="shared" si="197"/>
        <v/>
      </c>
    </row>
    <row r="1498" spans="1:28" s="210" customFormat="1" ht="20.399999999999999">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195"/>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196"/>
        <v>0</v>
      </c>
      <c r="AB1498" s="211" t="str">
        <f t="shared" si="197"/>
        <v/>
      </c>
    </row>
    <row r="1499" spans="1:28" s="210" customFormat="1" ht="20.399999999999999">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195"/>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196"/>
        <v>0</v>
      </c>
      <c r="AB1499" s="211" t="str">
        <f t="shared" si="197"/>
        <v/>
      </c>
    </row>
    <row r="1500" spans="1:28" s="210" customFormat="1" ht="20.399999999999999">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198">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199">IF(AND(C1500="Smelter not listed",OR(LEN(D1500)=0,LEN(E1500)=0)),1,0)</f>
        <v>0</v>
      </c>
      <c r="AB1500" s="211" t="str">
        <f t="shared" ref="AB1500:AB1530" si="200">B1500&amp;C1500</f>
        <v/>
      </c>
    </row>
    <row r="1501" spans="1:28" s="210" customFormat="1" ht="20.399999999999999">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198"/>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199"/>
        <v>0</v>
      </c>
      <c r="AB1501" s="211" t="str">
        <f t="shared" si="200"/>
        <v/>
      </c>
    </row>
    <row r="1502" spans="1:28" s="210" customFormat="1" ht="20.399999999999999">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198"/>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199"/>
        <v>0</v>
      </c>
      <c r="AB1502" s="211" t="str">
        <f t="shared" si="200"/>
        <v/>
      </c>
    </row>
    <row r="1503" spans="1:28" s="210" customFormat="1" ht="20.399999999999999">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198"/>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199"/>
        <v>0</v>
      </c>
      <c r="AB1503" s="211" t="str">
        <f t="shared" si="200"/>
        <v/>
      </c>
    </row>
    <row r="1504" spans="1:28" s="210" customFormat="1" ht="20.399999999999999">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198"/>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199"/>
        <v>0</v>
      </c>
      <c r="AB1504" s="211" t="str">
        <f t="shared" si="200"/>
        <v/>
      </c>
    </row>
    <row r="1505" spans="1:28" s="210" customFormat="1" ht="20.399999999999999">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198"/>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199"/>
        <v>0</v>
      </c>
      <c r="AB1505" s="211" t="str">
        <f t="shared" si="200"/>
        <v/>
      </c>
    </row>
    <row r="1506" spans="1:28" s="210" customFormat="1" ht="20.399999999999999">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198"/>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199"/>
        <v>0</v>
      </c>
      <c r="AB1506" s="211" t="str">
        <f t="shared" si="200"/>
        <v/>
      </c>
    </row>
    <row r="1507" spans="1:28" s="210" customFormat="1" ht="20.399999999999999">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198"/>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199"/>
        <v>0</v>
      </c>
      <c r="AB1507" s="211" t="str">
        <f t="shared" si="200"/>
        <v/>
      </c>
    </row>
    <row r="1508" spans="1:28" s="210" customFormat="1" ht="20.399999999999999">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198"/>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199"/>
        <v>0</v>
      </c>
      <c r="AB1508" s="211" t="str">
        <f t="shared" si="200"/>
        <v/>
      </c>
    </row>
    <row r="1509" spans="1:28" s="210" customFormat="1" ht="20.399999999999999">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198"/>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199"/>
        <v>0</v>
      </c>
      <c r="AB1509" s="211" t="str">
        <f t="shared" si="200"/>
        <v/>
      </c>
    </row>
    <row r="1510" spans="1:28" s="210" customFormat="1" ht="20.399999999999999">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198"/>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199"/>
        <v>0</v>
      </c>
      <c r="AB1510" s="211" t="str">
        <f t="shared" si="200"/>
        <v/>
      </c>
    </row>
    <row r="1511" spans="1:28" s="210" customFormat="1" ht="20.399999999999999">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198"/>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199"/>
        <v>0</v>
      </c>
      <c r="AB1511" s="211" t="str">
        <f t="shared" si="200"/>
        <v/>
      </c>
    </row>
    <row r="1512" spans="1:28" s="210" customFormat="1" ht="20.399999999999999">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198"/>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199"/>
        <v>0</v>
      </c>
      <c r="AB1512" s="211" t="str">
        <f t="shared" si="200"/>
        <v/>
      </c>
    </row>
    <row r="1513" spans="1:28" s="210" customFormat="1" ht="20.399999999999999">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198"/>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199"/>
        <v>0</v>
      </c>
      <c r="AB1513" s="211" t="str">
        <f t="shared" si="200"/>
        <v/>
      </c>
    </row>
    <row r="1514" spans="1:28" s="210" customFormat="1" ht="20.399999999999999">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198"/>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199"/>
        <v>0</v>
      </c>
      <c r="AB1514" s="211" t="str">
        <f t="shared" si="200"/>
        <v/>
      </c>
    </row>
    <row r="1515" spans="1:28" s="210" customFormat="1" ht="20.399999999999999">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198"/>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199"/>
        <v>0</v>
      </c>
      <c r="AB1515" s="211" t="str">
        <f t="shared" si="200"/>
        <v/>
      </c>
    </row>
    <row r="1516" spans="1:28" s="210" customFormat="1" ht="20.399999999999999">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198"/>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199"/>
        <v>0</v>
      </c>
      <c r="AB1516" s="211" t="str">
        <f t="shared" si="200"/>
        <v/>
      </c>
    </row>
    <row r="1517" spans="1:28" s="210" customFormat="1" ht="20.399999999999999">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198"/>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199"/>
        <v>0</v>
      </c>
      <c r="AB1517" s="211" t="str">
        <f t="shared" si="200"/>
        <v/>
      </c>
    </row>
    <row r="1518" spans="1:28" s="210" customFormat="1" ht="20.399999999999999">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198"/>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199"/>
        <v>0</v>
      </c>
      <c r="AB1518" s="211" t="str">
        <f t="shared" si="200"/>
        <v/>
      </c>
    </row>
    <row r="1519" spans="1:28" s="210" customFormat="1" ht="20.399999999999999">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198"/>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199"/>
        <v>0</v>
      </c>
      <c r="AB1519" s="211" t="str">
        <f t="shared" si="200"/>
        <v/>
      </c>
    </row>
    <row r="1520" spans="1:28" s="210" customFormat="1" ht="20.399999999999999">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198"/>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199"/>
        <v>0</v>
      </c>
      <c r="AB1520" s="211" t="str">
        <f t="shared" si="200"/>
        <v/>
      </c>
    </row>
    <row r="1521" spans="1:28" s="210" customFormat="1" ht="20.399999999999999">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198"/>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199"/>
        <v>0</v>
      </c>
      <c r="AB1521" s="211" t="str">
        <f t="shared" si="200"/>
        <v/>
      </c>
    </row>
    <row r="1522" spans="1:28" s="210" customFormat="1" ht="20.399999999999999">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198"/>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199"/>
        <v>0</v>
      </c>
      <c r="AB1522" s="211" t="str">
        <f t="shared" si="200"/>
        <v/>
      </c>
    </row>
    <row r="1523" spans="1:28" s="210" customFormat="1" ht="20.399999999999999">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198"/>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199"/>
        <v>0</v>
      </c>
      <c r="AB1523" s="211" t="str">
        <f t="shared" si="200"/>
        <v/>
      </c>
    </row>
    <row r="1524" spans="1:28" s="210" customFormat="1" ht="20.399999999999999">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198"/>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199"/>
        <v>0</v>
      </c>
      <c r="AB1524" s="211" t="str">
        <f t="shared" si="200"/>
        <v/>
      </c>
    </row>
    <row r="1525" spans="1:28" s="210" customFormat="1" ht="20.399999999999999">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198"/>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199"/>
        <v>0</v>
      </c>
      <c r="AB1525" s="211" t="str">
        <f t="shared" si="200"/>
        <v/>
      </c>
    </row>
    <row r="1526" spans="1:28" s="210" customFormat="1" ht="20.399999999999999">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198"/>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199"/>
        <v>0</v>
      </c>
      <c r="AB1526" s="211" t="str">
        <f t="shared" si="200"/>
        <v/>
      </c>
    </row>
    <row r="1527" spans="1:28" s="210" customFormat="1" ht="20.399999999999999">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198"/>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199"/>
        <v>0</v>
      </c>
      <c r="AB1527" s="211" t="str">
        <f t="shared" si="200"/>
        <v/>
      </c>
    </row>
    <row r="1528" spans="1:28" s="210" customFormat="1" ht="20.399999999999999">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198"/>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199"/>
        <v>0</v>
      </c>
      <c r="AB1528" s="211" t="str">
        <f t="shared" si="200"/>
        <v/>
      </c>
    </row>
    <row r="1529" spans="1:28" s="210" customFormat="1" ht="20.399999999999999">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198"/>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199"/>
        <v>0</v>
      </c>
      <c r="AB1529" s="211" t="str">
        <f t="shared" si="200"/>
        <v/>
      </c>
    </row>
    <row r="1530" spans="1:28" s="210" customFormat="1" ht="20.399999999999999">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198"/>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199"/>
        <v>0</v>
      </c>
      <c r="AB1530" s="211" t="str">
        <f t="shared" si="200"/>
        <v/>
      </c>
    </row>
    <row r="1531" spans="1:28" s="210" customFormat="1" ht="20.399999999999999">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01">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02">IF(AND(C1531="Smelter not listed",OR(LEN(D1531)=0,LEN(E1531)=0)),1,0)</f>
        <v>0</v>
      </c>
      <c r="AB1531" s="211" t="str">
        <f t="shared" ref="AB1531" si="203">B1531&amp;C1531</f>
        <v/>
      </c>
    </row>
    <row r="1532" spans="1:28" s="210" customFormat="1" ht="20.399999999999999">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04">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05">IF(AND(C1532="Smelter not listed",OR(LEN(D1532)=0,LEN(E1532)=0)),1,0)</f>
        <v>0</v>
      </c>
      <c r="AB1532" s="211" t="str">
        <f t="shared" ref="AB1532:AB1563" si="206">B1532&amp;C1532</f>
        <v/>
      </c>
    </row>
    <row r="1533" spans="1:28" s="210" customFormat="1" ht="20.399999999999999">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04"/>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05"/>
        <v>0</v>
      </c>
      <c r="AB1533" s="211" t="str">
        <f t="shared" si="206"/>
        <v/>
      </c>
    </row>
    <row r="1534" spans="1:28" s="210" customFormat="1" ht="20.399999999999999">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04"/>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05"/>
        <v>0</v>
      </c>
      <c r="AB1534" s="211" t="str">
        <f t="shared" si="206"/>
        <v/>
      </c>
    </row>
    <row r="1535" spans="1:28" s="210" customFormat="1" ht="20.399999999999999">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04"/>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05"/>
        <v>0</v>
      </c>
      <c r="AB1535" s="211" t="str">
        <f t="shared" si="206"/>
        <v/>
      </c>
    </row>
    <row r="1536" spans="1:28" s="210" customFormat="1" ht="20.399999999999999">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04"/>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05"/>
        <v>0</v>
      </c>
      <c r="AB1536" s="211" t="str">
        <f t="shared" si="206"/>
        <v/>
      </c>
    </row>
    <row r="1537" spans="1:28" s="210" customFormat="1" ht="20.399999999999999">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04"/>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05"/>
        <v>0</v>
      </c>
      <c r="AB1537" s="211" t="str">
        <f t="shared" si="206"/>
        <v/>
      </c>
    </row>
    <row r="1538" spans="1:28" s="210" customFormat="1" ht="20.399999999999999">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04"/>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05"/>
        <v>0</v>
      </c>
      <c r="AB1538" s="211" t="str">
        <f t="shared" si="206"/>
        <v/>
      </c>
    </row>
    <row r="1539" spans="1:28" s="210" customFormat="1" ht="20.399999999999999">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04"/>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05"/>
        <v>0</v>
      </c>
      <c r="AB1539" s="211" t="str">
        <f t="shared" si="206"/>
        <v/>
      </c>
    </row>
    <row r="1540" spans="1:28" s="210" customFormat="1" ht="20.399999999999999">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04"/>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05"/>
        <v>0</v>
      </c>
      <c r="AB1540" s="211" t="str">
        <f t="shared" si="206"/>
        <v/>
      </c>
    </row>
    <row r="1541" spans="1:28" s="210" customFormat="1" ht="20.399999999999999">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04"/>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05"/>
        <v>0</v>
      </c>
      <c r="AB1541" s="211" t="str">
        <f t="shared" si="206"/>
        <v/>
      </c>
    </row>
    <row r="1542" spans="1:28" s="210" customFormat="1" ht="20.399999999999999">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04"/>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05"/>
        <v>0</v>
      </c>
      <c r="AB1542" s="211" t="str">
        <f t="shared" si="206"/>
        <v/>
      </c>
    </row>
    <row r="1543" spans="1:28" s="210" customFormat="1" ht="20.399999999999999">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04"/>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05"/>
        <v>0</v>
      </c>
      <c r="AB1543" s="211" t="str">
        <f t="shared" si="206"/>
        <v/>
      </c>
    </row>
    <row r="1544" spans="1:28" s="210" customFormat="1" ht="20.399999999999999">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04"/>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05"/>
        <v>0</v>
      </c>
      <c r="AB1544" s="211" t="str">
        <f t="shared" si="206"/>
        <v/>
      </c>
    </row>
    <row r="1545" spans="1:28" s="210" customFormat="1" ht="20.399999999999999">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04"/>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05"/>
        <v>0</v>
      </c>
      <c r="AB1545" s="211" t="str">
        <f t="shared" si="206"/>
        <v/>
      </c>
    </row>
    <row r="1546" spans="1:28" s="210" customFormat="1" ht="20.399999999999999">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04"/>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05"/>
        <v>0</v>
      </c>
      <c r="AB1546" s="211" t="str">
        <f t="shared" si="206"/>
        <v/>
      </c>
    </row>
    <row r="1547" spans="1:28" s="210" customFormat="1" ht="20.399999999999999">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04"/>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05"/>
        <v>0</v>
      </c>
      <c r="AB1547" s="211" t="str">
        <f t="shared" si="206"/>
        <v/>
      </c>
    </row>
    <row r="1548" spans="1:28" s="210" customFormat="1" ht="20.399999999999999">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04"/>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05"/>
        <v>0</v>
      </c>
      <c r="AB1548" s="211" t="str">
        <f t="shared" si="206"/>
        <v/>
      </c>
    </row>
    <row r="1549" spans="1:28" s="210" customFormat="1" ht="20.399999999999999">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04"/>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05"/>
        <v>0</v>
      </c>
      <c r="AB1549" s="211" t="str">
        <f t="shared" si="206"/>
        <v/>
      </c>
    </row>
    <row r="1550" spans="1:28" s="210" customFormat="1" ht="20.399999999999999">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04"/>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05"/>
        <v>0</v>
      </c>
      <c r="AB1550" s="211" t="str">
        <f t="shared" si="206"/>
        <v/>
      </c>
    </row>
    <row r="1551" spans="1:28" s="210" customFormat="1" ht="20.399999999999999">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04"/>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05"/>
        <v>0</v>
      </c>
      <c r="AB1551" s="211" t="str">
        <f t="shared" si="206"/>
        <v/>
      </c>
    </row>
    <row r="1552" spans="1:28" s="210" customFormat="1" ht="20.399999999999999">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04"/>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05"/>
        <v>0</v>
      </c>
      <c r="AB1552" s="211" t="str">
        <f t="shared" si="206"/>
        <v/>
      </c>
    </row>
    <row r="1553" spans="1:28" s="210" customFormat="1" ht="20.399999999999999">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04"/>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05"/>
        <v>0</v>
      </c>
      <c r="AB1553" s="211" t="str">
        <f t="shared" si="206"/>
        <v/>
      </c>
    </row>
    <row r="1554" spans="1:28" s="210" customFormat="1" ht="20.399999999999999">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04"/>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05"/>
        <v>0</v>
      </c>
      <c r="AB1554" s="211" t="str">
        <f t="shared" si="206"/>
        <v/>
      </c>
    </row>
    <row r="1555" spans="1:28" s="210" customFormat="1" ht="20.399999999999999">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04"/>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05"/>
        <v>0</v>
      </c>
      <c r="AB1555" s="211" t="str">
        <f t="shared" si="206"/>
        <v/>
      </c>
    </row>
    <row r="1556" spans="1:28" s="210" customFormat="1" ht="20.399999999999999">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04"/>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05"/>
        <v>0</v>
      </c>
      <c r="AB1556" s="211" t="str">
        <f t="shared" si="206"/>
        <v/>
      </c>
    </row>
    <row r="1557" spans="1:28" s="210" customFormat="1" ht="20.399999999999999">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04"/>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05"/>
        <v>0</v>
      </c>
      <c r="AB1557" s="211" t="str">
        <f t="shared" si="206"/>
        <v/>
      </c>
    </row>
    <row r="1558" spans="1:28" s="210" customFormat="1" ht="20.399999999999999">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04"/>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05"/>
        <v>0</v>
      </c>
      <c r="AB1558" s="211" t="str">
        <f t="shared" si="206"/>
        <v/>
      </c>
    </row>
    <row r="1559" spans="1:28" s="210" customFormat="1" ht="20.399999999999999">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04"/>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05"/>
        <v>0</v>
      </c>
      <c r="AB1559" s="211" t="str">
        <f t="shared" si="206"/>
        <v/>
      </c>
    </row>
    <row r="1560" spans="1:28" s="210" customFormat="1" ht="20.399999999999999">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04"/>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05"/>
        <v>0</v>
      </c>
      <c r="AB1560" s="211" t="str">
        <f t="shared" si="206"/>
        <v/>
      </c>
    </row>
    <row r="1561" spans="1:28" s="210" customFormat="1" ht="20.399999999999999">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04"/>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05"/>
        <v>0</v>
      </c>
      <c r="AB1561" s="211" t="str">
        <f t="shared" si="206"/>
        <v/>
      </c>
    </row>
    <row r="1562" spans="1:28" s="210" customFormat="1" ht="20.399999999999999">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04"/>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05"/>
        <v>0</v>
      </c>
      <c r="AB1562" s="211" t="str">
        <f t="shared" si="206"/>
        <v/>
      </c>
    </row>
    <row r="1563" spans="1:28" s="210" customFormat="1" ht="20.399999999999999">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04"/>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05"/>
        <v>0</v>
      </c>
      <c r="AB1563" s="211" t="str">
        <f t="shared" si="206"/>
        <v/>
      </c>
    </row>
    <row r="1564" spans="1:28" s="210" customFormat="1" ht="20.399999999999999">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07">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08">IF(AND(C1564="Smelter not listed",OR(LEN(D1564)=0,LEN(E1564)=0)),1,0)</f>
        <v>0</v>
      </c>
      <c r="AB1564" s="211" t="str">
        <f t="shared" ref="AB1564:AB1594" si="209">B1564&amp;C1564</f>
        <v/>
      </c>
    </row>
    <row r="1565" spans="1:28" s="210" customFormat="1" ht="20.399999999999999">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07"/>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08"/>
        <v>0</v>
      </c>
      <c r="AB1565" s="211" t="str">
        <f t="shared" si="209"/>
        <v/>
      </c>
    </row>
    <row r="1566" spans="1:28" s="210" customFormat="1" ht="20.399999999999999">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07"/>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08"/>
        <v>0</v>
      </c>
      <c r="AB1566" s="211" t="str">
        <f t="shared" si="209"/>
        <v/>
      </c>
    </row>
    <row r="1567" spans="1:28" s="210" customFormat="1" ht="20.399999999999999">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07"/>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08"/>
        <v>0</v>
      </c>
      <c r="AB1567" s="211" t="str">
        <f t="shared" si="209"/>
        <v/>
      </c>
    </row>
    <row r="1568" spans="1:28" s="210" customFormat="1" ht="20.399999999999999">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07"/>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08"/>
        <v>0</v>
      </c>
      <c r="AB1568" s="211" t="str">
        <f t="shared" si="209"/>
        <v/>
      </c>
    </row>
    <row r="1569" spans="1:28" s="210" customFormat="1" ht="20.399999999999999">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07"/>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08"/>
        <v>0</v>
      </c>
      <c r="AB1569" s="211" t="str">
        <f t="shared" si="209"/>
        <v/>
      </c>
    </row>
    <row r="1570" spans="1:28" s="210" customFormat="1" ht="20.399999999999999">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07"/>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08"/>
        <v>0</v>
      </c>
      <c r="AB1570" s="211" t="str">
        <f t="shared" si="209"/>
        <v/>
      </c>
    </row>
    <row r="1571" spans="1:28" s="210" customFormat="1" ht="20.399999999999999">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07"/>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08"/>
        <v>0</v>
      </c>
      <c r="AB1571" s="211" t="str">
        <f t="shared" si="209"/>
        <v/>
      </c>
    </row>
    <row r="1572" spans="1:28" s="210" customFormat="1" ht="20.399999999999999">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07"/>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08"/>
        <v>0</v>
      </c>
      <c r="AB1572" s="211" t="str">
        <f t="shared" si="209"/>
        <v/>
      </c>
    </row>
    <row r="1573" spans="1:28" s="210" customFormat="1" ht="20.399999999999999">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07"/>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08"/>
        <v>0</v>
      </c>
      <c r="AB1573" s="211" t="str">
        <f t="shared" si="209"/>
        <v/>
      </c>
    </row>
    <row r="1574" spans="1:28" s="210" customFormat="1" ht="20.399999999999999">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07"/>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08"/>
        <v>0</v>
      </c>
      <c r="AB1574" s="211" t="str">
        <f t="shared" si="209"/>
        <v/>
      </c>
    </row>
    <row r="1575" spans="1:28" s="210" customFormat="1" ht="20.399999999999999">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07"/>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08"/>
        <v>0</v>
      </c>
      <c r="AB1575" s="211" t="str">
        <f t="shared" si="209"/>
        <v/>
      </c>
    </row>
    <row r="1576" spans="1:28" s="210" customFormat="1" ht="20.399999999999999">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07"/>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08"/>
        <v>0</v>
      </c>
      <c r="AB1576" s="211" t="str">
        <f t="shared" si="209"/>
        <v/>
      </c>
    </row>
    <row r="1577" spans="1:28" s="210" customFormat="1" ht="20.399999999999999">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07"/>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08"/>
        <v>0</v>
      </c>
      <c r="AB1577" s="211" t="str">
        <f t="shared" si="209"/>
        <v/>
      </c>
    </row>
    <row r="1578" spans="1:28" s="210" customFormat="1" ht="20.399999999999999">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07"/>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08"/>
        <v>0</v>
      </c>
      <c r="AB1578" s="211" t="str">
        <f t="shared" si="209"/>
        <v/>
      </c>
    </row>
    <row r="1579" spans="1:28" s="210" customFormat="1" ht="20.399999999999999">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07"/>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08"/>
        <v>0</v>
      </c>
      <c r="AB1579" s="211" t="str">
        <f t="shared" si="209"/>
        <v/>
      </c>
    </row>
    <row r="1580" spans="1:28" s="210" customFormat="1" ht="20.399999999999999">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07"/>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08"/>
        <v>0</v>
      </c>
      <c r="AB1580" s="211" t="str">
        <f t="shared" si="209"/>
        <v/>
      </c>
    </row>
    <row r="1581" spans="1:28" s="210" customFormat="1" ht="20.399999999999999">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07"/>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08"/>
        <v>0</v>
      </c>
      <c r="AB1581" s="211" t="str">
        <f t="shared" si="209"/>
        <v/>
      </c>
    </row>
    <row r="1582" spans="1:28" s="210" customFormat="1" ht="20.399999999999999">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07"/>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08"/>
        <v>0</v>
      </c>
      <c r="AB1582" s="211" t="str">
        <f t="shared" si="209"/>
        <v/>
      </c>
    </row>
    <row r="1583" spans="1:28" s="210" customFormat="1" ht="20.399999999999999">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07"/>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08"/>
        <v>0</v>
      </c>
      <c r="AB1583" s="211" t="str">
        <f t="shared" si="209"/>
        <v/>
      </c>
    </row>
    <row r="1584" spans="1:28" s="210" customFormat="1" ht="20.399999999999999">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07"/>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08"/>
        <v>0</v>
      </c>
      <c r="AB1584" s="211" t="str">
        <f t="shared" si="209"/>
        <v/>
      </c>
    </row>
    <row r="1585" spans="1:28" s="210" customFormat="1" ht="20.399999999999999">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07"/>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08"/>
        <v>0</v>
      </c>
      <c r="AB1585" s="211" t="str">
        <f t="shared" si="209"/>
        <v/>
      </c>
    </row>
    <row r="1586" spans="1:28" s="210" customFormat="1" ht="20.399999999999999">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07"/>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08"/>
        <v>0</v>
      </c>
      <c r="AB1586" s="211" t="str">
        <f t="shared" si="209"/>
        <v/>
      </c>
    </row>
    <row r="1587" spans="1:28" s="210" customFormat="1" ht="20.399999999999999">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07"/>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08"/>
        <v>0</v>
      </c>
      <c r="AB1587" s="211" t="str">
        <f t="shared" si="209"/>
        <v/>
      </c>
    </row>
    <row r="1588" spans="1:28" s="210" customFormat="1" ht="20.399999999999999">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07"/>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08"/>
        <v>0</v>
      </c>
      <c r="AB1588" s="211" t="str">
        <f t="shared" si="209"/>
        <v/>
      </c>
    </row>
    <row r="1589" spans="1:28" s="210" customFormat="1" ht="20.399999999999999">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07"/>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08"/>
        <v>0</v>
      </c>
      <c r="AB1589" s="211" t="str">
        <f t="shared" si="209"/>
        <v/>
      </c>
    </row>
    <row r="1590" spans="1:28" s="210" customFormat="1" ht="20.399999999999999">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07"/>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08"/>
        <v>0</v>
      </c>
      <c r="AB1590" s="211" t="str">
        <f t="shared" si="209"/>
        <v/>
      </c>
    </row>
    <row r="1591" spans="1:28" s="210" customFormat="1" ht="20.399999999999999">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07"/>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08"/>
        <v>0</v>
      </c>
      <c r="AB1591" s="211" t="str">
        <f t="shared" si="209"/>
        <v/>
      </c>
    </row>
    <row r="1592" spans="1:28" s="210" customFormat="1" ht="20.399999999999999">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07"/>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08"/>
        <v>0</v>
      </c>
      <c r="AB1592" s="211" t="str">
        <f t="shared" si="209"/>
        <v/>
      </c>
    </row>
    <row r="1593" spans="1:28" s="210" customFormat="1" ht="20.399999999999999">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07"/>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08"/>
        <v>0</v>
      </c>
      <c r="AB1593" s="211" t="str">
        <f t="shared" si="209"/>
        <v/>
      </c>
    </row>
    <row r="1594" spans="1:28" s="210" customFormat="1" ht="20.399999999999999">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07"/>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08"/>
        <v>0</v>
      </c>
      <c r="AB1594" s="211" t="str">
        <f t="shared" si="209"/>
        <v/>
      </c>
    </row>
    <row r="1595" spans="1:28" s="210" customFormat="1" ht="20.399999999999999">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10">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11">IF(AND(C1595="Smelter not listed",OR(LEN(D1595)=0,LEN(E1595)=0)),1,0)</f>
        <v>0</v>
      </c>
      <c r="AB1595" s="211" t="str">
        <f t="shared" ref="AB1595" si="212">B1595&amp;C1595</f>
        <v/>
      </c>
    </row>
    <row r="1596" spans="1:28" s="210" customFormat="1" ht="20.399999999999999">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13">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14">IF(AND(C1596="Smelter not listed",OR(LEN(D1596)=0,LEN(E1596)=0)),1,0)</f>
        <v>0</v>
      </c>
      <c r="AB1596" s="211" t="str">
        <f t="shared" ref="AB1596:AB1627" si="215">B1596&amp;C1596</f>
        <v/>
      </c>
    </row>
    <row r="1597" spans="1:28" s="210" customFormat="1" ht="20.399999999999999">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13"/>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14"/>
        <v>0</v>
      </c>
      <c r="AB1597" s="211" t="str">
        <f t="shared" si="215"/>
        <v/>
      </c>
    </row>
    <row r="1598" spans="1:28" s="210" customFormat="1" ht="20.399999999999999">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13"/>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14"/>
        <v>0</v>
      </c>
      <c r="AB1598" s="211" t="str">
        <f t="shared" si="215"/>
        <v/>
      </c>
    </row>
    <row r="1599" spans="1:28" s="210" customFormat="1" ht="20.399999999999999">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13"/>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14"/>
        <v>0</v>
      </c>
      <c r="AB1599" s="211" t="str">
        <f t="shared" si="215"/>
        <v/>
      </c>
    </row>
    <row r="1600" spans="1:28" s="210" customFormat="1" ht="20.399999999999999">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13"/>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14"/>
        <v>0</v>
      </c>
      <c r="AB1600" s="211" t="str">
        <f t="shared" si="215"/>
        <v/>
      </c>
    </row>
    <row r="1601" spans="1:28" s="210" customFormat="1" ht="20.399999999999999">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13"/>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14"/>
        <v>0</v>
      </c>
      <c r="AB1601" s="211" t="str">
        <f t="shared" si="215"/>
        <v/>
      </c>
    </row>
    <row r="1602" spans="1:28" s="210" customFormat="1" ht="20.399999999999999">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13"/>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14"/>
        <v>0</v>
      </c>
      <c r="AB1602" s="211" t="str">
        <f t="shared" si="215"/>
        <v/>
      </c>
    </row>
    <row r="1603" spans="1:28" s="210" customFormat="1" ht="20.399999999999999">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13"/>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14"/>
        <v>0</v>
      </c>
      <c r="AB1603" s="211" t="str">
        <f t="shared" si="215"/>
        <v/>
      </c>
    </row>
    <row r="1604" spans="1:28" s="210" customFormat="1" ht="20.399999999999999">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13"/>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14"/>
        <v>0</v>
      </c>
      <c r="AB1604" s="211" t="str">
        <f t="shared" si="215"/>
        <v/>
      </c>
    </row>
    <row r="1605" spans="1:28" s="210" customFormat="1" ht="20.399999999999999">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13"/>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14"/>
        <v>0</v>
      </c>
      <c r="AB1605" s="211" t="str">
        <f t="shared" si="215"/>
        <v/>
      </c>
    </row>
    <row r="1606" spans="1:28" s="210" customFormat="1" ht="20.399999999999999">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13"/>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14"/>
        <v>0</v>
      </c>
      <c r="AB1606" s="211" t="str">
        <f t="shared" si="215"/>
        <v/>
      </c>
    </row>
    <row r="1607" spans="1:28" s="210" customFormat="1" ht="20.399999999999999">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13"/>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14"/>
        <v>0</v>
      </c>
      <c r="AB1607" s="211" t="str">
        <f t="shared" si="215"/>
        <v/>
      </c>
    </row>
    <row r="1608" spans="1:28" s="210" customFormat="1" ht="20.399999999999999">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13"/>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14"/>
        <v>0</v>
      </c>
      <c r="AB1608" s="211" t="str">
        <f t="shared" si="215"/>
        <v/>
      </c>
    </row>
    <row r="1609" spans="1:28" s="210" customFormat="1" ht="20.399999999999999">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13"/>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14"/>
        <v>0</v>
      </c>
      <c r="AB1609" s="211" t="str">
        <f t="shared" si="215"/>
        <v/>
      </c>
    </row>
    <row r="1610" spans="1:28" s="210" customFormat="1" ht="20.399999999999999">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13"/>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14"/>
        <v>0</v>
      </c>
      <c r="AB1610" s="211" t="str">
        <f t="shared" si="215"/>
        <v/>
      </c>
    </row>
    <row r="1611" spans="1:28" s="210" customFormat="1" ht="20.399999999999999">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13"/>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14"/>
        <v>0</v>
      </c>
      <c r="AB1611" s="211" t="str">
        <f t="shared" si="215"/>
        <v/>
      </c>
    </row>
    <row r="1612" spans="1:28" s="210" customFormat="1" ht="20.399999999999999">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13"/>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14"/>
        <v>0</v>
      </c>
      <c r="AB1612" s="211" t="str">
        <f t="shared" si="215"/>
        <v/>
      </c>
    </row>
    <row r="1613" spans="1:28" s="210" customFormat="1" ht="20.399999999999999">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13"/>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14"/>
        <v>0</v>
      </c>
      <c r="AB1613" s="211" t="str">
        <f t="shared" si="215"/>
        <v/>
      </c>
    </row>
    <row r="1614" spans="1:28" s="210" customFormat="1" ht="20.399999999999999">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13"/>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14"/>
        <v>0</v>
      </c>
      <c r="AB1614" s="211" t="str">
        <f t="shared" si="215"/>
        <v/>
      </c>
    </row>
    <row r="1615" spans="1:28" s="210" customFormat="1" ht="20.399999999999999">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13"/>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14"/>
        <v>0</v>
      </c>
      <c r="AB1615" s="211" t="str">
        <f t="shared" si="215"/>
        <v/>
      </c>
    </row>
    <row r="1616" spans="1:28" s="210" customFormat="1" ht="20.399999999999999">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13"/>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14"/>
        <v>0</v>
      </c>
      <c r="AB1616" s="211" t="str">
        <f t="shared" si="215"/>
        <v/>
      </c>
    </row>
    <row r="1617" spans="1:28" s="210" customFormat="1" ht="20.399999999999999">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13"/>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14"/>
        <v>0</v>
      </c>
      <c r="AB1617" s="211" t="str">
        <f t="shared" si="215"/>
        <v/>
      </c>
    </row>
    <row r="1618" spans="1:28" s="210" customFormat="1" ht="20.399999999999999">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13"/>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14"/>
        <v>0</v>
      </c>
      <c r="AB1618" s="211" t="str">
        <f t="shared" si="215"/>
        <v/>
      </c>
    </row>
    <row r="1619" spans="1:28" s="210" customFormat="1" ht="20.399999999999999">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13"/>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14"/>
        <v>0</v>
      </c>
      <c r="AB1619" s="211" t="str">
        <f t="shared" si="215"/>
        <v/>
      </c>
    </row>
    <row r="1620" spans="1:28" s="210" customFormat="1" ht="20.399999999999999">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13"/>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14"/>
        <v>0</v>
      </c>
      <c r="AB1620" s="211" t="str">
        <f t="shared" si="215"/>
        <v/>
      </c>
    </row>
    <row r="1621" spans="1:28" s="210" customFormat="1" ht="20.399999999999999">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13"/>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14"/>
        <v>0</v>
      </c>
      <c r="AB1621" s="211" t="str">
        <f t="shared" si="215"/>
        <v/>
      </c>
    </row>
    <row r="1622" spans="1:28" s="210" customFormat="1" ht="20.399999999999999">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13"/>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14"/>
        <v>0</v>
      </c>
      <c r="AB1622" s="211" t="str">
        <f t="shared" si="215"/>
        <v/>
      </c>
    </row>
    <row r="1623" spans="1:28" s="210" customFormat="1" ht="20.399999999999999">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13"/>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14"/>
        <v>0</v>
      </c>
      <c r="AB1623" s="211" t="str">
        <f t="shared" si="215"/>
        <v/>
      </c>
    </row>
    <row r="1624" spans="1:28" s="210" customFormat="1" ht="20.399999999999999">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13"/>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14"/>
        <v>0</v>
      </c>
      <c r="AB1624" s="211" t="str">
        <f t="shared" si="215"/>
        <v/>
      </c>
    </row>
    <row r="1625" spans="1:28" s="210" customFormat="1" ht="20.399999999999999">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13"/>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14"/>
        <v>0</v>
      </c>
      <c r="AB1625" s="211" t="str">
        <f t="shared" si="215"/>
        <v/>
      </c>
    </row>
    <row r="1626" spans="1:28" s="210" customFormat="1" ht="20.399999999999999">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13"/>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14"/>
        <v>0</v>
      </c>
      <c r="AB1626" s="211" t="str">
        <f t="shared" si="215"/>
        <v/>
      </c>
    </row>
    <row r="1627" spans="1:28" s="210" customFormat="1" ht="20.399999999999999">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13"/>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14"/>
        <v>0</v>
      </c>
      <c r="AB1627" s="211" t="str">
        <f t="shared" si="215"/>
        <v/>
      </c>
    </row>
    <row r="1628" spans="1:28" s="210" customFormat="1" ht="20.399999999999999">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16">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17">IF(AND(C1628="Smelter not listed",OR(LEN(D1628)=0,LEN(E1628)=0)),1,0)</f>
        <v>0</v>
      </c>
      <c r="AB1628" s="211" t="str">
        <f t="shared" ref="AB1628:AB1658" si="218">B1628&amp;C1628</f>
        <v/>
      </c>
    </row>
    <row r="1629" spans="1:28" s="210" customFormat="1" ht="20.399999999999999">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16"/>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17"/>
        <v>0</v>
      </c>
      <c r="AB1629" s="211" t="str">
        <f t="shared" si="218"/>
        <v/>
      </c>
    </row>
    <row r="1630" spans="1:28" s="210" customFormat="1" ht="20.399999999999999">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16"/>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17"/>
        <v>0</v>
      </c>
      <c r="AB1630" s="211" t="str">
        <f t="shared" si="218"/>
        <v/>
      </c>
    </row>
    <row r="1631" spans="1:28" s="210" customFormat="1" ht="20.399999999999999">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16"/>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17"/>
        <v>0</v>
      </c>
      <c r="AB1631" s="211" t="str">
        <f t="shared" si="218"/>
        <v/>
      </c>
    </row>
    <row r="1632" spans="1:28" s="210" customFormat="1" ht="20.399999999999999">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16"/>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17"/>
        <v>0</v>
      </c>
      <c r="AB1632" s="211" t="str">
        <f t="shared" si="218"/>
        <v/>
      </c>
    </row>
    <row r="1633" spans="1:28" s="210" customFormat="1" ht="20.399999999999999">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16"/>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17"/>
        <v>0</v>
      </c>
      <c r="AB1633" s="211" t="str">
        <f t="shared" si="218"/>
        <v/>
      </c>
    </row>
    <row r="1634" spans="1:28" s="210" customFormat="1" ht="20.399999999999999">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16"/>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17"/>
        <v>0</v>
      </c>
      <c r="AB1634" s="211" t="str">
        <f t="shared" si="218"/>
        <v/>
      </c>
    </row>
    <row r="1635" spans="1:28" s="210" customFormat="1" ht="20.399999999999999">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16"/>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17"/>
        <v>0</v>
      </c>
      <c r="AB1635" s="211" t="str">
        <f t="shared" si="218"/>
        <v/>
      </c>
    </row>
    <row r="1636" spans="1:28" s="210" customFormat="1" ht="20.399999999999999">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16"/>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17"/>
        <v>0</v>
      </c>
      <c r="AB1636" s="211" t="str">
        <f t="shared" si="218"/>
        <v/>
      </c>
    </row>
    <row r="1637" spans="1:28" s="210" customFormat="1" ht="20.399999999999999">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16"/>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17"/>
        <v>0</v>
      </c>
      <c r="AB1637" s="211" t="str">
        <f t="shared" si="218"/>
        <v/>
      </c>
    </row>
    <row r="1638" spans="1:28" s="210" customFormat="1" ht="20.399999999999999">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16"/>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17"/>
        <v>0</v>
      </c>
      <c r="AB1638" s="211" t="str">
        <f t="shared" si="218"/>
        <v/>
      </c>
    </row>
    <row r="1639" spans="1:28" s="210" customFormat="1" ht="20.399999999999999">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16"/>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17"/>
        <v>0</v>
      </c>
      <c r="AB1639" s="211" t="str">
        <f t="shared" si="218"/>
        <v/>
      </c>
    </row>
    <row r="1640" spans="1:28" s="210" customFormat="1" ht="20.399999999999999">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16"/>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17"/>
        <v>0</v>
      </c>
      <c r="AB1640" s="211" t="str">
        <f t="shared" si="218"/>
        <v/>
      </c>
    </row>
    <row r="1641" spans="1:28" s="210" customFormat="1" ht="20.399999999999999">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16"/>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17"/>
        <v>0</v>
      </c>
      <c r="AB1641" s="211" t="str">
        <f t="shared" si="218"/>
        <v/>
      </c>
    </row>
    <row r="1642" spans="1:28" s="210" customFormat="1" ht="20.399999999999999">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16"/>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17"/>
        <v>0</v>
      </c>
      <c r="AB1642" s="211" t="str">
        <f t="shared" si="218"/>
        <v/>
      </c>
    </row>
    <row r="1643" spans="1:28" s="210" customFormat="1" ht="20.399999999999999">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16"/>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17"/>
        <v>0</v>
      </c>
      <c r="AB1643" s="211" t="str">
        <f t="shared" si="218"/>
        <v/>
      </c>
    </row>
    <row r="1644" spans="1:28" s="210" customFormat="1" ht="20.399999999999999">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16"/>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17"/>
        <v>0</v>
      </c>
      <c r="AB1644" s="211" t="str">
        <f t="shared" si="218"/>
        <v/>
      </c>
    </row>
    <row r="1645" spans="1:28" s="210" customFormat="1" ht="20.399999999999999">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16"/>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17"/>
        <v>0</v>
      </c>
      <c r="AB1645" s="211" t="str">
        <f t="shared" si="218"/>
        <v/>
      </c>
    </row>
    <row r="1646" spans="1:28" s="210" customFormat="1" ht="20.399999999999999">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16"/>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17"/>
        <v>0</v>
      </c>
      <c r="AB1646" s="211" t="str">
        <f t="shared" si="218"/>
        <v/>
      </c>
    </row>
    <row r="1647" spans="1:28" s="210" customFormat="1" ht="20.399999999999999">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16"/>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17"/>
        <v>0</v>
      </c>
      <c r="AB1647" s="211" t="str">
        <f t="shared" si="218"/>
        <v/>
      </c>
    </row>
    <row r="1648" spans="1:28" s="210" customFormat="1" ht="20.399999999999999">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16"/>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17"/>
        <v>0</v>
      </c>
      <c r="AB1648" s="211" t="str">
        <f t="shared" si="218"/>
        <v/>
      </c>
    </row>
    <row r="1649" spans="1:28" s="210" customFormat="1" ht="20.399999999999999">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16"/>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17"/>
        <v>0</v>
      </c>
      <c r="AB1649" s="211" t="str">
        <f t="shared" si="218"/>
        <v/>
      </c>
    </row>
    <row r="1650" spans="1:28" s="210" customFormat="1" ht="20.399999999999999">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16"/>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17"/>
        <v>0</v>
      </c>
      <c r="AB1650" s="211" t="str">
        <f t="shared" si="218"/>
        <v/>
      </c>
    </row>
    <row r="1651" spans="1:28" s="210" customFormat="1" ht="20.399999999999999">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16"/>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17"/>
        <v>0</v>
      </c>
      <c r="AB1651" s="211" t="str">
        <f t="shared" si="218"/>
        <v/>
      </c>
    </row>
    <row r="1652" spans="1:28" s="210" customFormat="1" ht="20.399999999999999">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16"/>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17"/>
        <v>0</v>
      </c>
      <c r="AB1652" s="211" t="str">
        <f t="shared" si="218"/>
        <v/>
      </c>
    </row>
    <row r="1653" spans="1:28" s="210" customFormat="1" ht="20.399999999999999">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16"/>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17"/>
        <v>0</v>
      </c>
      <c r="AB1653" s="211" t="str">
        <f t="shared" si="218"/>
        <v/>
      </c>
    </row>
    <row r="1654" spans="1:28" s="210" customFormat="1" ht="20.399999999999999">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16"/>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17"/>
        <v>0</v>
      </c>
      <c r="AB1654" s="211" t="str">
        <f t="shared" si="218"/>
        <v/>
      </c>
    </row>
    <row r="1655" spans="1:28" s="210" customFormat="1" ht="20.399999999999999">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16"/>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17"/>
        <v>0</v>
      </c>
      <c r="AB1655" s="211" t="str">
        <f t="shared" si="218"/>
        <v/>
      </c>
    </row>
    <row r="1656" spans="1:28" s="210" customFormat="1" ht="20.399999999999999">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16"/>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17"/>
        <v>0</v>
      </c>
      <c r="AB1656" s="211" t="str">
        <f t="shared" si="218"/>
        <v/>
      </c>
    </row>
    <row r="1657" spans="1:28" s="210" customFormat="1" ht="20.399999999999999">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16"/>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17"/>
        <v>0</v>
      </c>
      <c r="AB1657" s="211" t="str">
        <f t="shared" si="218"/>
        <v/>
      </c>
    </row>
    <row r="1658" spans="1:28" s="210" customFormat="1" ht="20.399999999999999">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16"/>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17"/>
        <v>0</v>
      </c>
      <c r="AB1658" s="211" t="str">
        <f t="shared" si="218"/>
        <v/>
      </c>
    </row>
    <row r="1659" spans="1:28" s="210" customFormat="1" ht="20.399999999999999">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19">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20">IF(AND(C1659="Smelter not listed",OR(LEN(D1659)=0,LEN(E1659)=0)),1,0)</f>
        <v>0</v>
      </c>
      <c r="AB1659" s="211" t="str">
        <f t="shared" ref="AB1659" si="221">B1659&amp;C1659</f>
        <v/>
      </c>
    </row>
    <row r="1660" spans="1:28" s="210" customFormat="1" ht="20.399999999999999">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22">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23">IF(AND(C1660="Smelter not listed",OR(LEN(D1660)=0,LEN(E1660)=0)),1,0)</f>
        <v>0</v>
      </c>
      <c r="AB1660" s="211" t="str">
        <f t="shared" ref="AB1660:AB1691" si="224">B1660&amp;C1660</f>
        <v/>
      </c>
    </row>
    <row r="1661" spans="1:28" s="210" customFormat="1" ht="20.399999999999999">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22"/>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23"/>
        <v>0</v>
      </c>
      <c r="AB1661" s="211" t="str">
        <f t="shared" si="224"/>
        <v/>
      </c>
    </row>
    <row r="1662" spans="1:28" s="210" customFormat="1" ht="20.399999999999999">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22"/>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23"/>
        <v>0</v>
      </c>
      <c r="AB1662" s="211" t="str">
        <f t="shared" si="224"/>
        <v/>
      </c>
    </row>
    <row r="1663" spans="1:28" s="210" customFormat="1" ht="20.399999999999999">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22"/>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23"/>
        <v>0</v>
      </c>
      <c r="AB1663" s="211" t="str">
        <f t="shared" si="224"/>
        <v/>
      </c>
    </row>
    <row r="1664" spans="1:28" s="210" customFormat="1" ht="20.399999999999999">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22"/>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23"/>
        <v>0</v>
      </c>
      <c r="AB1664" s="211" t="str">
        <f t="shared" si="224"/>
        <v/>
      </c>
    </row>
    <row r="1665" spans="1:28" s="210" customFormat="1" ht="20.399999999999999">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22"/>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23"/>
        <v>0</v>
      </c>
      <c r="AB1665" s="211" t="str">
        <f t="shared" si="224"/>
        <v/>
      </c>
    </row>
    <row r="1666" spans="1:28" s="210" customFormat="1" ht="20.399999999999999">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22"/>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23"/>
        <v>0</v>
      </c>
      <c r="AB1666" s="211" t="str">
        <f t="shared" si="224"/>
        <v/>
      </c>
    </row>
    <row r="1667" spans="1:28" s="210" customFormat="1" ht="20.399999999999999">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22"/>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23"/>
        <v>0</v>
      </c>
      <c r="AB1667" s="211" t="str">
        <f t="shared" si="224"/>
        <v/>
      </c>
    </row>
    <row r="1668" spans="1:28" s="210" customFormat="1" ht="20.399999999999999">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22"/>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23"/>
        <v>0</v>
      </c>
      <c r="AB1668" s="211" t="str">
        <f t="shared" si="224"/>
        <v/>
      </c>
    </row>
    <row r="1669" spans="1:28" s="210" customFormat="1" ht="20.399999999999999">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22"/>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23"/>
        <v>0</v>
      </c>
      <c r="AB1669" s="211" t="str">
        <f t="shared" si="224"/>
        <v/>
      </c>
    </row>
    <row r="1670" spans="1:28" s="210" customFormat="1" ht="20.399999999999999">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22"/>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23"/>
        <v>0</v>
      </c>
      <c r="AB1670" s="211" t="str">
        <f t="shared" si="224"/>
        <v/>
      </c>
    </row>
    <row r="1671" spans="1:28" s="210" customFormat="1" ht="20.399999999999999">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22"/>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23"/>
        <v>0</v>
      </c>
      <c r="AB1671" s="211" t="str">
        <f t="shared" si="224"/>
        <v/>
      </c>
    </row>
    <row r="1672" spans="1:28" s="210" customFormat="1" ht="20.399999999999999">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22"/>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23"/>
        <v>0</v>
      </c>
      <c r="AB1672" s="211" t="str">
        <f t="shared" si="224"/>
        <v/>
      </c>
    </row>
    <row r="1673" spans="1:28" s="210" customFormat="1" ht="20.399999999999999">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22"/>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23"/>
        <v>0</v>
      </c>
      <c r="AB1673" s="211" t="str">
        <f t="shared" si="224"/>
        <v/>
      </c>
    </row>
    <row r="1674" spans="1:28" s="210" customFormat="1" ht="20.399999999999999">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22"/>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23"/>
        <v>0</v>
      </c>
      <c r="AB1674" s="211" t="str">
        <f t="shared" si="224"/>
        <v/>
      </c>
    </row>
    <row r="1675" spans="1:28" s="210" customFormat="1" ht="20.399999999999999">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22"/>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23"/>
        <v>0</v>
      </c>
      <c r="AB1675" s="211" t="str">
        <f t="shared" si="224"/>
        <v/>
      </c>
    </row>
    <row r="1676" spans="1:28" s="210" customFormat="1" ht="20.399999999999999">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22"/>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23"/>
        <v>0</v>
      </c>
      <c r="AB1676" s="211" t="str">
        <f t="shared" si="224"/>
        <v/>
      </c>
    </row>
    <row r="1677" spans="1:28" s="210" customFormat="1" ht="20.399999999999999">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22"/>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23"/>
        <v>0</v>
      </c>
      <c r="AB1677" s="211" t="str">
        <f t="shared" si="224"/>
        <v/>
      </c>
    </row>
    <row r="1678" spans="1:28" s="210" customFormat="1" ht="20.399999999999999">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22"/>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23"/>
        <v>0</v>
      </c>
      <c r="AB1678" s="211" t="str">
        <f t="shared" si="224"/>
        <v/>
      </c>
    </row>
    <row r="1679" spans="1:28" s="210" customFormat="1" ht="20.399999999999999">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22"/>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23"/>
        <v>0</v>
      </c>
      <c r="AB1679" s="211" t="str">
        <f t="shared" si="224"/>
        <v/>
      </c>
    </row>
    <row r="1680" spans="1:28" s="210" customFormat="1" ht="20.399999999999999">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22"/>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23"/>
        <v>0</v>
      </c>
      <c r="AB1680" s="211" t="str">
        <f t="shared" si="224"/>
        <v/>
      </c>
    </row>
    <row r="1681" spans="1:28" s="210" customFormat="1" ht="20.399999999999999">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22"/>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23"/>
        <v>0</v>
      </c>
      <c r="AB1681" s="211" t="str">
        <f t="shared" si="224"/>
        <v/>
      </c>
    </row>
    <row r="1682" spans="1:28" s="210" customFormat="1" ht="20.399999999999999">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22"/>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23"/>
        <v>0</v>
      </c>
      <c r="AB1682" s="211" t="str">
        <f t="shared" si="224"/>
        <v/>
      </c>
    </row>
    <row r="1683" spans="1:28" s="210" customFormat="1" ht="20.399999999999999">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22"/>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23"/>
        <v>0</v>
      </c>
      <c r="AB1683" s="211" t="str">
        <f t="shared" si="224"/>
        <v/>
      </c>
    </row>
    <row r="1684" spans="1:28" s="210" customFormat="1" ht="20.399999999999999">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22"/>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23"/>
        <v>0</v>
      </c>
      <c r="AB1684" s="211" t="str">
        <f t="shared" si="224"/>
        <v/>
      </c>
    </row>
    <row r="1685" spans="1:28" s="210" customFormat="1" ht="20.399999999999999">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22"/>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23"/>
        <v>0</v>
      </c>
      <c r="AB1685" s="211" t="str">
        <f t="shared" si="224"/>
        <v/>
      </c>
    </row>
    <row r="1686" spans="1:28" s="210" customFormat="1" ht="20.399999999999999">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22"/>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23"/>
        <v>0</v>
      </c>
      <c r="AB1686" s="211" t="str">
        <f t="shared" si="224"/>
        <v/>
      </c>
    </row>
    <row r="1687" spans="1:28" s="210" customFormat="1" ht="20.399999999999999">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22"/>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23"/>
        <v>0</v>
      </c>
      <c r="AB1687" s="211" t="str">
        <f t="shared" si="224"/>
        <v/>
      </c>
    </row>
    <row r="1688" spans="1:28" s="210" customFormat="1" ht="20.399999999999999">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22"/>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23"/>
        <v>0</v>
      </c>
      <c r="AB1688" s="211" t="str">
        <f t="shared" si="224"/>
        <v/>
      </c>
    </row>
    <row r="1689" spans="1:28" s="210" customFormat="1" ht="20.399999999999999">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22"/>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23"/>
        <v>0</v>
      </c>
      <c r="AB1689" s="211" t="str">
        <f t="shared" si="224"/>
        <v/>
      </c>
    </row>
    <row r="1690" spans="1:28" s="210" customFormat="1" ht="20.399999999999999">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22"/>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23"/>
        <v>0</v>
      </c>
      <c r="AB1690" s="211" t="str">
        <f t="shared" si="224"/>
        <v/>
      </c>
    </row>
    <row r="1691" spans="1:28" s="210" customFormat="1" ht="20.399999999999999">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22"/>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23"/>
        <v>0</v>
      </c>
      <c r="AB1691" s="211" t="str">
        <f t="shared" si="224"/>
        <v/>
      </c>
    </row>
    <row r="1692" spans="1:28" s="210" customFormat="1" ht="20.399999999999999">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25">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26">IF(AND(C1692="Smelter not listed",OR(LEN(D1692)=0,LEN(E1692)=0)),1,0)</f>
        <v>0</v>
      </c>
      <c r="AB1692" s="211" t="str">
        <f t="shared" ref="AB1692:AB1722" si="227">B1692&amp;C1692</f>
        <v/>
      </c>
    </row>
    <row r="1693" spans="1:28" s="210" customFormat="1" ht="20.399999999999999">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25"/>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26"/>
        <v>0</v>
      </c>
      <c r="AB1693" s="211" t="str">
        <f t="shared" si="227"/>
        <v/>
      </c>
    </row>
    <row r="1694" spans="1:28" s="210" customFormat="1" ht="20.399999999999999">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25"/>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26"/>
        <v>0</v>
      </c>
      <c r="AB1694" s="211" t="str">
        <f t="shared" si="227"/>
        <v/>
      </c>
    </row>
    <row r="1695" spans="1:28" s="210" customFormat="1" ht="20.399999999999999">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25"/>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26"/>
        <v>0</v>
      </c>
      <c r="AB1695" s="211" t="str">
        <f t="shared" si="227"/>
        <v/>
      </c>
    </row>
    <row r="1696" spans="1:28" s="210" customFormat="1" ht="20.399999999999999">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25"/>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26"/>
        <v>0</v>
      </c>
      <c r="AB1696" s="211" t="str">
        <f t="shared" si="227"/>
        <v/>
      </c>
    </row>
    <row r="1697" spans="1:28" s="210" customFormat="1" ht="20.399999999999999">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25"/>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26"/>
        <v>0</v>
      </c>
      <c r="AB1697" s="211" t="str">
        <f t="shared" si="227"/>
        <v/>
      </c>
    </row>
    <row r="1698" spans="1:28" s="210" customFormat="1" ht="20.399999999999999">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25"/>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26"/>
        <v>0</v>
      </c>
      <c r="AB1698" s="211" t="str">
        <f t="shared" si="227"/>
        <v/>
      </c>
    </row>
    <row r="1699" spans="1:28" s="210" customFormat="1" ht="20.399999999999999">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25"/>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26"/>
        <v>0</v>
      </c>
      <c r="AB1699" s="211" t="str">
        <f t="shared" si="227"/>
        <v/>
      </c>
    </row>
    <row r="1700" spans="1:28" s="210" customFormat="1" ht="20.399999999999999">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25"/>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26"/>
        <v>0</v>
      </c>
      <c r="AB1700" s="211" t="str">
        <f t="shared" si="227"/>
        <v/>
      </c>
    </row>
    <row r="1701" spans="1:28" s="210" customFormat="1" ht="20.399999999999999">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25"/>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26"/>
        <v>0</v>
      </c>
      <c r="AB1701" s="211" t="str">
        <f t="shared" si="227"/>
        <v/>
      </c>
    </row>
    <row r="1702" spans="1:28" s="210" customFormat="1" ht="20.399999999999999">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25"/>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26"/>
        <v>0</v>
      </c>
      <c r="AB1702" s="211" t="str">
        <f t="shared" si="227"/>
        <v/>
      </c>
    </row>
    <row r="1703" spans="1:28" s="210" customFormat="1" ht="20.399999999999999">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25"/>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26"/>
        <v>0</v>
      </c>
      <c r="AB1703" s="211" t="str">
        <f t="shared" si="227"/>
        <v/>
      </c>
    </row>
    <row r="1704" spans="1:28" s="210" customFormat="1" ht="20.399999999999999">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25"/>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26"/>
        <v>0</v>
      </c>
      <c r="AB1704" s="211" t="str">
        <f t="shared" si="227"/>
        <v/>
      </c>
    </row>
    <row r="1705" spans="1:28" s="210" customFormat="1" ht="20.399999999999999">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25"/>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26"/>
        <v>0</v>
      </c>
      <c r="AB1705" s="211" t="str">
        <f t="shared" si="227"/>
        <v/>
      </c>
    </row>
    <row r="1706" spans="1:28" s="210" customFormat="1" ht="20.399999999999999">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25"/>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26"/>
        <v>0</v>
      </c>
      <c r="AB1706" s="211" t="str">
        <f t="shared" si="227"/>
        <v/>
      </c>
    </row>
    <row r="1707" spans="1:28" s="210" customFormat="1" ht="20.399999999999999">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25"/>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26"/>
        <v>0</v>
      </c>
      <c r="AB1707" s="211" t="str">
        <f t="shared" si="227"/>
        <v/>
      </c>
    </row>
    <row r="1708" spans="1:28" s="210" customFormat="1" ht="20.399999999999999">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25"/>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26"/>
        <v>0</v>
      </c>
      <c r="AB1708" s="211" t="str">
        <f t="shared" si="227"/>
        <v/>
      </c>
    </row>
    <row r="1709" spans="1:28" s="210" customFormat="1" ht="20.399999999999999">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25"/>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26"/>
        <v>0</v>
      </c>
      <c r="AB1709" s="211" t="str">
        <f t="shared" si="227"/>
        <v/>
      </c>
    </row>
    <row r="1710" spans="1:28" s="210" customFormat="1" ht="20.399999999999999">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25"/>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26"/>
        <v>0</v>
      </c>
      <c r="AB1710" s="211" t="str">
        <f t="shared" si="227"/>
        <v/>
      </c>
    </row>
    <row r="1711" spans="1:28" s="210" customFormat="1" ht="20.399999999999999">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25"/>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26"/>
        <v>0</v>
      </c>
      <c r="AB1711" s="211" t="str">
        <f t="shared" si="227"/>
        <v/>
      </c>
    </row>
    <row r="1712" spans="1:28" s="210" customFormat="1" ht="20.399999999999999">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25"/>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26"/>
        <v>0</v>
      </c>
      <c r="AB1712" s="211" t="str">
        <f t="shared" si="227"/>
        <v/>
      </c>
    </row>
    <row r="1713" spans="1:28" s="210" customFormat="1" ht="20.399999999999999">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25"/>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26"/>
        <v>0</v>
      </c>
      <c r="AB1713" s="211" t="str">
        <f t="shared" si="227"/>
        <v/>
      </c>
    </row>
    <row r="1714" spans="1:28" s="210" customFormat="1" ht="20.399999999999999">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25"/>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26"/>
        <v>0</v>
      </c>
      <c r="AB1714" s="211" t="str">
        <f t="shared" si="227"/>
        <v/>
      </c>
    </row>
    <row r="1715" spans="1:28" s="210" customFormat="1" ht="20.399999999999999">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25"/>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26"/>
        <v>0</v>
      </c>
      <c r="AB1715" s="211" t="str">
        <f t="shared" si="227"/>
        <v/>
      </c>
    </row>
    <row r="1716" spans="1:28" s="210" customFormat="1" ht="20.399999999999999">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25"/>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26"/>
        <v>0</v>
      </c>
      <c r="AB1716" s="211" t="str">
        <f t="shared" si="227"/>
        <v/>
      </c>
    </row>
    <row r="1717" spans="1:28" s="210" customFormat="1" ht="20.399999999999999">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25"/>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26"/>
        <v>0</v>
      </c>
      <c r="AB1717" s="211" t="str">
        <f t="shared" si="227"/>
        <v/>
      </c>
    </row>
    <row r="1718" spans="1:28" s="210" customFormat="1" ht="20.399999999999999">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25"/>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26"/>
        <v>0</v>
      </c>
      <c r="AB1718" s="211" t="str">
        <f t="shared" si="227"/>
        <v/>
      </c>
    </row>
    <row r="1719" spans="1:28" s="210" customFormat="1" ht="20.399999999999999">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25"/>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26"/>
        <v>0</v>
      </c>
      <c r="AB1719" s="211" t="str">
        <f t="shared" si="227"/>
        <v/>
      </c>
    </row>
    <row r="1720" spans="1:28" s="210" customFormat="1" ht="20.399999999999999">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25"/>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26"/>
        <v>0</v>
      </c>
      <c r="AB1720" s="211" t="str">
        <f t="shared" si="227"/>
        <v/>
      </c>
    </row>
    <row r="1721" spans="1:28" s="210" customFormat="1" ht="20.399999999999999">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25"/>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26"/>
        <v>0</v>
      </c>
      <c r="AB1721" s="211" t="str">
        <f t="shared" si="227"/>
        <v/>
      </c>
    </row>
    <row r="1722" spans="1:28" s="210" customFormat="1" ht="20.399999999999999">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25"/>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26"/>
        <v>0</v>
      </c>
      <c r="AB1722" s="211" t="str">
        <f t="shared" si="227"/>
        <v/>
      </c>
    </row>
    <row r="1723" spans="1:28" s="210" customFormat="1" ht="20.399999999999999">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28">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29">IF(AND(C1723="Smelter not listed",OR(LEN(D1723)=0,LEN(E1723)=0)),1,0)</f>
        <v>0</v>
      </c>
      <c r="AB1723" s="211" t="str">
        <f t="shared" ref="AB1723" si="230">B1723&amp;C1723</f>
        <v/>
      </c>
    </row>
    <row r="1724" spans="1:28" s="210" customFormat="1" ht="20.399999999999999">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31">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32">IF(AND(C1724="Smelter not listed",OR(LEN(D1724)=0,LEN(E1724)=0)),1,0)</f>
        <v>0</v>
      </c>
      <c r="AB1724" s="211" t="str">
        <f t="shared" ref="AB1724:AB1755" si="233">B1724&amp;C1724</f>
        <v/>
      </c>
    </row>
    <row r="1725" spans="1:28" s="210" customFormat="1" ht="20.399999999999999">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31"/>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32"/>
        <v>0</v>
      </c>
      <c r="AB1725" s="211" t="str">
        <f t="shared" si="233"/>
        <v/>
      </c>
    </row>
    <row r="1726" spans="1:28" s="210" customFormat="1" ht="20.399999999999999">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31"/>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32"/>
        <v>0</v>
      </c>
      <c r="AB1726" s="211" t="str">
        <f t="shared" si="233"/>
        <v/>
      </c>
    </row>
    <row r="1727" spans="1:28" s="210" customFormat="1" ht="20.399999999999999">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31"/>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32"/>
        <v>0</v>
      </c>
      <c r="AB1727" s="211" t="str">
        <f t="shared" si="233"/>
        <v/>
      </c>
    </row>
    <row r="1728" spans="1:28" s="210" customFormat="1" ht="20.399999999999999">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31"/>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32"/>
        <v>0</v>
      </c>
      <c r="AB1728" s="211" t="str">
        <f t="shared" si="233"/>
        <v/>
      </c>
    </row>
    <row r="1729" spans="1:28" s="210" customFormat="1" ht="20.399999999999999">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31"/>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32"/>
        <v>0</v>
      </c>
      <c r="AB1729" s="211" t="str">
        <f t="shared" si="233"/>
        <v/>
      </c>
    </row>
    <row r="1730" spans="1:28" s="210" customFormat="1" ht="20.399999999999999">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31"/>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32"/>
        <v>0</v>
      </c>
      <c r="AB1730" s="211" t="str">
        <f t="shared" si="233"/>
        <v/>
      </c>
    </row>
    <row r="1731" spans="1:28" s="210" customFormat="1" ht="20.399999999999999">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31"/>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32"/>
        <v>0</v>
      </c>
      <c r="AB1731" s="211" t="str">
        <f t="shared" si="233"/>
        <v/>
      </c>
    </row>
    <row r="1732" spans="1:28" s="210" customFormat="1" ht="20.399999999999999">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31"/>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32"/>
        <v>0</v>
      </c>
      <c r="AB1732" s="211" t="str">
        <f t="shared" si="233"/>
        <v/>
      </c>
    </row>
    <row r="1733" spans="1:28" s="210" customFormat="1" ht="20.399999999999999">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31"/>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32"/>
        <v>0</v>
      </c>
      <c r="AB1733" s="211" t="str">
        <f t="shared" si="233"/>
        <v/>
      </c>
    </row>
    <row r="1734" spans="1:28" s="210" customFormat="1" ht="20.399999999999999">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31"/>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32"/>
        <v>0</v>
      </c>
      <c r="AB1734" s="211" t="str">
        <f t="shared" si="233"/>
        <v/>
      </c>
    </row>
    <row r="1735" spans="1:28" s="210" customFormat="1" ht="20.399999999999999">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31"/>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32"/>
        <v>0</v>
      </c>
      <c r="AB1735" s="211" t="str">
        <f t="shared" si="233"/>
        <v/>
      </c>
    </row>
    <row r="1736" spans="1:28" s="210" customFormat="1" ht="20.399999999999999">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31"/>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32"/>
        <v>0</v>
      </c>
      <c r="AB1736" s="211" t="str">
        <f t="shared" si="233"/>
        <v/>
      </c>
    </row>
    <row r="1737" spans="1:28" s="210" customFormat="1" ht="20.399999999999999">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31"/>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32"/>
        <v>0</v>
      </c>
      <c r="AB1737" s="211" t="str">
        <f t="shared" si="233"/>
        <v/>
      </c>
    </row>
    <row r="1738" spans="1:28" s="210" customFormat="1" ht="20.399999999999999">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31"/>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32"/>
        <v>0</v>
      </c>
      <c r="AB1738" s="211" t="str">
        <f t="shared" si="233"/>
        <v/>
      </c>
    </row>
    <row r="1739" spans="1:28" s="210" customFormat="1" ht="20.399999999999999">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31"/>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32"/>
        <v>0</v>
      </c>
      <c r="AB1739" s="211" t="str">
        <f t="shared" si="233"/>
        <v/>
      </c>
    </row>
    <row r="1740" spans="1:28" s="210" customFormat="1" ht="20.399999999999999">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31"/>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32"/>
        <v>0</v>
      </c>
      <c r="AB1740" s="211" t="str">
        <f t="shared" si="233"/>
        <v/>
      </c>
    </row>
    <row r="1741" spans="1:28" s="210" customFormat="1" ht="20.399999999999999">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31"/>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32"/>
        <v>0</v>
      </c>
      <c r="AB1741" s="211" t="str">
        <f t="shared" si="233"/>
        <v/>
      </c>
    </row>
    <row r="1742" spans="1:28" s="210" customFormat="1" ht="20.399999999999999">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31"/>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32"/>
        <v>0</v>
      </c>
      <c r="AB1742" s="211" t="str">
        <f t="shared" si="233"/>
        <v/>
      </c>
    </row>
    <row r="1743" spans="1:28" s="210" customFormat="1" ht="20.399999999999999">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31"/>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32"/>
        <v>0</v>
      </c>
      <c r="AB1743" s="211" t="str">
        <f t="shared" si="233"/>
        <v/>
      </c>
    </row>
    <row r="1744" spans="1:28" s="210" customFormat="1" ht="20.399999999999999">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31"/>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32"/>
        <v>0</v>
      </c>
      <c r="AB1744" s="211" t="str">
        <f t="shared" si="233"/>
        <v/>
      </c>
    </row>
    <row r="1745" spans="1:28" s="210" customFormat="1" ht="20.399999999999999">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31"/>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32"/>
        <v>0</v>
      </c>
      <c r="AB1745" s="211" t="str">
        <f t="shared" si="233"/>
        <v/>
      </c>
    </row>
    <row r="1746" spans="1:28" s="210" customFormat="1" ht="20.399999999999999">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31"/>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32"/>
        <v>0</v>
      </c>
      <c r="AB1746" s="211" t="str">
        <f t="shared" si="233"/>
        <v/>
      </c>
    </row>
    <row r="1747" spans="1:28" s="210" customFormat="1" ht="20.399999999999999">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31"/>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32"/>
        <v>0</v>
      </c>
      <c r="AB1747" s="211" t="str">
        <f t="shared" si="233"/>
        <v/>
      </c>
    </row>
    <row r="1748" spans="1:28" s="210" customFormat="1" ht="20.399999999999999">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31"/>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32"/>
        <v>0</v>
      </c>
      <c r="AB1748" s="211" t="str">
        <f t="shared" si="233"/>
        <v/>
      </c>
    </row>
    <row r="1749" spans="1:28" s="210" customFormat="1" ht="20.399999999999999">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31"/>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32"/>
        <v>0</v>
      </c>
      <c r="AB1749" s="211" t="str">
        <f t="shared" si="233"/>
        <v/>
      </c>
    </row>
    <row r="1750" spans="1:28" s="210" customFormat="1" ht="20.399999999999999">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31"/>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32"/>
        <v>0</v>
      </c>
      <c r="AB1750" s="211" t="str">
        <f t="shared" si="233"/>
        <v/>
      </c>
    </row>
    <row r="1751" spans="1:28" s="210" customFormat="1" ht="20.399999999999999">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31"/>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32"/>
        <v>0</v>
      </c>
      <c r="AB1751" s="211" t="str">
        <f t="shared" si="233"/>
        <v/>
      </c>
    </row>
    <row r="1752" spans="1:28" s="210" customFormat="1" ht="20.399999999999999">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31"/>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32"/>
        <v>0</v>
      </c>
      <c r="AB1752" s="211" t="str">
        <f t="shared" si="233"/>
        <v/>
      </c>
    </row>
    <row r="1753" spans="1:28" s="210" customFormat="1" ht="20.399999999999999">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31"/>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32"/>
        <v>0</v>
      </c>
      <c r="AB1753" s="211" t="str">
        <f t="shared" si="233"/>
        <v/>
      </c>
    </row>
    <row r="1754" spans="1:28" s="210" customFormat="1" ht="20.399999999999999">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31"/>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32"/>
        <v>0</v>
      </c>
      <c r="AB1754" s="211" t="str">
        <f t="shared" si="233"/>
        <v/>
      </c>
    </row>
    <row r="1755" spans="1:28" s="210" customFormat="1" ht="20.399999999999999">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31"/>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32"/>
        <v>0</v>
      </c>
      <c r="AB1755" s="211" t="str">
        <f t="shared" si="233"/>
        <v/>
      </c>
    </row>
    <row r="1756" spans="1:28" s="210" customFormat="1" ht="20.399999999999999">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34">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35">IF(AND(C1756="Smelter not listed",OR(LEN(D1756)=0,LEN(E1756)=0)),1,0)</f>
        <v>0</v>
      </c>
      <c r="AB1756" s="211" t="str">
        <f t="shared" ref="AB1756:AB1786" si="236">B1756&amp;C1756</f>
        <v/>
      </c>
    </row>
    <row r="1757" spans="1:28" s="210" customFormat="1" ht="20.399999999999999">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34"/>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35"/>
        <v>0</v>
      </c>
      <c r="AB1757" s="211" t="str">
        <f t="shared" si="236"/>
        <v/>
      </c>
    </row>
    <row r="1758" spans="1:28" s="210" customFormat="1" ht="20.399999999999999">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34"/>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35"/>
        <v>0</v>
      </c>
      <c r="AB1758" s="211" t="str">
        <f t="shared" si="236"/>
        <v/>
      </c>
    </row>
    <row r="1759" spans="1:28" s="210" customFormat="1" ht="20.399999999999999">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34"/>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35"/>
        <v>0</v>
      </c>
      <c r="AB1759" s="211" t="str">
        <f t="shared" si="236"/>
        <v/>
      </c>
    </row>
    <row r="1760" spans="1:28" s="210" customFormat="1" ht="20.399999999999999">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34"/>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35"/>
        <v>0</v>
      </c>
      <c r="AB1760" s="211" t="str">
        <f t="shared" si="236"/>
        <v/>
      </c>
    </row>
    <row r="1761" spans="1:28" s="210" customFormat="1" ht="20.399999999999999">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34"/>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35"/>
        <v>0</v>
      </c>
      <c r="AB1761" s="211" t="str">
        <f t="shared" si="236"/>
        <v/>
      </c>
    </row>
    <row r="1762" spans="1:28" s="210" customFormat="1" ht="20.399999999999999">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34"/>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35"/>
        <v>0</v>
      </c>
      <c r="AB1762" s="211" t="str">
        <f t="shared" si="236"/>
        <v/>
      </c>
    </row>
    <row r="1763" spans="1:28" s="210" customFormat="1" ht="20.399999999999999">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34"/>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35"/>
        <v>0</v>
      </c>
      <c r="AB1763" s="211" t="str">
        <f t="shared" si="236"/>
        <v/>
      </c>
    </row>
    <row r="1764" spans="1:28" s="210" customFormat="1" ht="20.399999999999999">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34"/>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35"/>
        <v>0</v>
      </c>
      <c r="AB1764" s="211" t="str">
        <f t="shared" si="236"/>
        <v/>
      </c>
    </row>
    <row r="1765" spans="1:28" s="210" customFormat="1" ht="20.399999999999999">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34"/>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35"/>
        <v>0</v>
      </c>
      <c r="AB1765" s="211" t="str">
        <f t="shared" si="236"/>
        <v/>
      </c>
    </row>
    <row r="1766" spans="1:28" s="210" customFormat="1" ht="20.399999999999999">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34"/>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35"/>
        <v>0</v>
      </c>
      <c r="AB1766" s="211" t="str">
        <f t="shared" si="236"/>
        <v/>
      </c>
    </row>
    <row r="1767" spans="1:28" s="210" customFormat="1" ht="20.399999999999999">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34"/>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35"/>
        <v>0</v>
      </c>
      <c r="AB1767" s="211" t="str">
        <f t="shared" si="236"/>
        <v/>
      </c>
    </row>
    <row r="1768" spans="1:28" s="210" customFormat="1" ht="20.399999999999999">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34"/>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35"/>
        <v>0</v>
      </c>
      <c r="AB1768" s="211" t="str">
        <f t="shared" si="236"/>
        <v/>
      </c>
    </row>
    <row r="1769" spans="1:28" s="210" customFormat="1" ht="20.399999999999999">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34"/>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35"/>
        <v>0</v>
      </c>
      <c r="AB1769" s="211" t="str">
        <f t="shared" si="236"/>
        <v/>
      </c>
    </row>
    <row r="1770" spans="1:28" s="210" customFormat="1" ht="20.399999999999999">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34"/>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35"/>
        <v>0</v>
      </c>
      <c r="AB1770" s="211" t="str">
        <f t="shared" si="236"/>
        <v/>
      </c>
    </row>
    <row r="1771" spans="1:28" s="210" customFormat="1" ht="20.399999999999999">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34"/>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35"/>
        <v>0</v>
      </c>
      <c r="AB1771" s="211" t="str">
        <f t="shared" si="236"/>
        <v/>
      </c>
    </row>
    <row r="1772" spans="1:28" s="210" customFormat="1" ht="20.399999999999999">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34"/>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35"/>
        <v>0</v>
      </c>
      <c r="AB1772" s="211" t="str">
        <f t="shared" si="236"/>
        <v/>
      </c>
    </row>
    <row r="1773" spans="1:28" s="210" customFormat="1" ht="20.399999999999999">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34"/>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35"/>
        <v>0</v>
      </c>
      <c r="AB1773" s="211" t="str">
        <f t="shared" si="236"/>
        <v/>
      </c>
    </row>
    <row r="1774" spans="1:28" s="210" customFormat="1" ht="20.399999999999999">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34"/>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35"/>
        <v>0</v>
      </c>
      <c r="AB1774" s="211" t="str">
        <f t="shared" si="236"/>
        <v/>
      </c>
    </row>
    <row r="1775" spans="1:28" s="210" customFormat="1" ht="20.399999999999999">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34"/>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35"/>
        <v>0</v>
      </c>
      <c r="AB1775" s="211" t="str">
        <f t="shared" si="236"/>
        <v/>
      </c>
    </row>
    <row r="1776" spans="1:28" s="210" customFormat="1" ht="20.399999999999999">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34"/>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35"/>
        <v>0</v>
      </c>
      <c r="AB1776" s="211" t="str">
        <f t="shared" si="236"/>
        <v/>
      </c>
    </row>
    <row r="1777" spans="1:28" s="210" customFormat="1" ht="20.399999999999999">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34"/>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35"/>
        <v>0</v>
      </c>
      <c r="AB1777" s="211" t="str">
        <f t="shared" si="236"/>
        <v/>
      </c>
    </row>
    <row r="1778" spans="1:28" s="210" customFormat="1" ht="20.399999999999999">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34"/>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35"/>
        <v>0</v>
      </c>
      <c r="AB1778" s="211" t="str">
        <f t="shared" si="236"/>
        <v/>
      </c>
    </row>
    <row r="1779" spans="1:28" s="210" customFormat="1" ht="20.399999999999999">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34"/>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35"/>
        <v>0</v>
      </c>
      <c r="AB1779" s="211" t="str">
        <f t="shared" si="236"/>
        <v/>
      </c>
    </row>
    <row r="1780" spans="1:28" s="210" customFormat="1" ht="20.399999999999999">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34"/>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35"/>
        <v>0</v>
      </c>
      <c r="AB1780" s="211" t="str">
        <f t="shared" si="236"/>
        <v/>
      </c>
    </row>
    <row r="1781" spans="1:28" s="210" customFormat="1" ht="20.399999999999999">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34"/>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35"/>
        <v>0</v>
      </c>
      <c r="AB1781" s="211" t="str">
        <f t="shared" si="236"/>
        <v/>
      </c>
    </row>
    <row r="1782" spans="1:28" s="210" customFormat="1" ht="20.399999999999999">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34"/>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35"/>
        <v>0</v>
      </c>
      <c r="AB1782" s="211" t="str">
        <f t="shared" si="236"/>
        <v/>
      </c>
    </row>
    <row r="1783" spans="1:28" s="210" customFormat="1" ht="20.399999999999999">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34"/>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35"/>
        <v>0</v>
      </c>
      <c r="AB1783" s="211" t="str">
        <f t="shared" si="236"/>
        <v/>
      </c>
    </row>
    <row r="1784" spans="1:28" s="210" customFormat="1" ht="20.399999999999999">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34"/>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35"/>
        <v>0</v>
      </c>
      <c r="AB1784" s="211" t="str">
        <f t="shared" si="236"/>
        <v/>
      </c>
    </row>
    <row r="1785" spans="1:28" s="210" customFormat="1" ht="20.399999999999999">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34"/>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35"/>
        <v>0</v>
      </c>
      <c r="AB1785" s="211" t="str">
        <f t="shared" si="236"/>
        <v/>
      </c>
    </row>
    <row r="1786" spans="1:28" s="210" customFormat="1" ht="20.399999999999999">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34"/>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35"/>
        <v>0</v>
      </c>
      <c r="AB1786" s="211" t="str">
        <f t="shared" si="236"/>
        <v/>
      </c>
    </row>
    <row r="1787" spans="1:28" s="210" customFormat="1" ht="20.399999999999999">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37">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38">IF(AND(C1787="Smelter not listed",OR(LEN(D1787)=0,LEN(E1787)=0)),1,0)</f>
        <v>0</v>
      </c>
      <c r="AB1787" s="211" t="str">
        <f t="shared" ref="AB1787" si="239">B1787&amp;C1787</f>
        <v/>
      </c>
    </row>
    <row r="1788" spans="1:28" s="210" customFormat="1" ht="20.399999999999999">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40">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41">IF(AND(C1788="Smelter not listed",OR(LEN(D1788)=0,LEN(E1788)=0)),1,0)</f>
        <v>0</v>
      </c>
      <c r="AB1788" s="211" t="str">
        <f t="shared" ref="AB1788:AB1819" si="242">B1788&amp;C1788</f>
        <v/>
      </c>
    </row>
    <row r="1789" spans="1:28" s="210" customFormat="1" ht="20.399999999999999">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40"/>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41"/>
        <v>0</v>
      </c>
      <c r="AB1789" s="211" t="str">
        <f t="shared" si="242"/>
        <v/>
      </c>
    </row>
    <row r="1790" spans="1:28" s="210" customFormat="1" ht="20.399999999999999">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40"/>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41"/>
        <v>0</v>
      </c>
      <c r="AB1790" s="211" t="str">
        <f t="shared" si="242"/>
        <v/>
      </c>
    </row>
    <row r="1791" spans="1:28" s="210" customFormat="1" ht="20.399999999999999">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40"/>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41"/>
        <v>0</v>
      </c>
      <c r="AB1791" s="211" t="str">
        <f t="shared" si="242"/>
        <v/>
      </c>
    </row>
    <row r="1792" spans="1:28" s="210" customFormat="1" ht="20.399999999999999">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40"/>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41"/>
        <v>0</v>
      </c>
      <c r="AB1792" s="211" t="str">
        <f t="shared" si="242"/>
        <v/>
      </c>
    </row>
    <row r="1793" spans="1:28" s="210" customFormat="1" ht="20.399999999999999">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40"/>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41"/>
        <v>0</v>
      </c>
      <c r="AB1793" s="211" t="str">
        <f t="shared" si="242"/>
        <v/>
      </c>
    </row>
    <row r="1794" spans="1:28" s="210" customFormat="1" ht="20.399999999999999">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40"/>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41"/>
        <v>0</v>
      </c>
      <c r="AB1794" s="211" t="str">
        <f t="shared" si="242"/>
        <v/>
      </c>
    </row>
    <row r="1795" spans="1:28" s="210" customFormat="1" ht="20.399999999999999">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40"/>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41"/>
        <v>0</v>
      </c>
      <c r="AB1795" s="211" t="str">
        <f t="shared" si="242"/>
        <v/>
      </c>
    </row>
    <row r="1796" spans="1:28" s="210" customFormat="1" ht="20.399999999999999">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40"/>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41"/>
        <v>0</v>
      </c>
      <c r="AB1796" s="211" t="str">
        <f t="shared" si="242"/>
        <v/>
      </c>
    </row>
    <row r="1797" spans="1:28" s="210" customFormat="1" ht="20.399999999999999">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40"/>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41"/>
        <v>0</v>
      </c>
      <c r="AB1797" s="211" t="str">
        <f t="shared" si="242"/>
        <v/>
      </c>
    </row>
    <row r="1798" spans="1:28" s="210" customFormat="1" ht="20.399999999999999">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40"/>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41"/>
        <v>0</v>
      </c>
      <c r="AB1798" s="211" t="str">
        <f t="shared" si="242"/>
        <v/>
      </c>
    </row>
    <row r="1799" spans="1:28" s="210" customFormat="1" ht="20.399999999999999">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40"/>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41"/>
        <v>0</v>
      </c>
      <c r="AB1799" s="211" t="str">
        <f t="shared" si="242"/>
        <v/>
      </c>
    </row>
    <row r="1800" spans="1:28" s="210" customFormat="1" ht="20.399999999999999">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40"/>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41"/>
        <v>0</v>
      </c>
      <c r="AB1800" s="211" t="str">
        <f t="shared" si="242"/>
        <v/>
      </c>
    </row>
    <row r="1801" spans="1:28" s="210" customFormat="1" ht="20.399999999999999">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40"/>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41"/>
        <v>0</v>
      </c>
      <c r="AB1801" s="211" t="str">
        <f t="shared" si="242"/>
        <v/>
      </c>
    </row>
    <row r="1802" spans="1:28" s="210" customFormat="1" ht="20.399999999999999">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40"/>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41"/>
        <v>0</v>
      </c>
      <c r="AB1802" s="211" t="str">
        <f t="shared" si="242"/>
        <v/>
      </c>
    </row>
    <row r="1803" spans="1:28" s="210" customFormat="1" ht="20.399999999999999">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40"/>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41"/>
        <v>0</v>
      </c>
      <c r="AB1803" s="211" t="str">
        <f t="shared" si="242"/>
        <v/>
      </c>
    </row>
    <row r="1804" spans="1:28" s="210" customFormat="1" ht="20.399999999999999">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40"/>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41"/>
        <v>0</v>
      </c>
      <c r="AB1804" s="211" t="str">
        <f t="shared" si="242"/>
        <v/>
      </c>
    </row>
    <row r="1805" spans="1:28" s="210" customFormat="1" ht="20.399999999999999">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40"/>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41"/>
        <v>0</v>
      </c>
      <c r="AB1805" s="211" t="str">
        <f t="shared" si="242"/>
        <v/>
      </c>
    </row>
    <row r="1806" spans="1:28" s="210" customFormat="1" ht="20.399999999999999">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40"/>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41"/>
        <v>0</v>
      </c>
      <c r="AB1806" s="211" t="str">
        <f t="shared" si="242"/>
        <v/>
      </c>
    </row>
    <row r="1807" spans="1:28" s="210" customFormat="1" ht="20.399999999999999">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40"/>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41"/>
        <v>0</v>
      </c>
      <c r="AB1807" s="211" t="str">
        <f t="shared" si="242"/>
        <v/>
      </c>
    </row>
    <row r="1808" spans="1:28" s="210" customFormat="1" ht="20.399999999999999">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40"/>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41"/>
        <v>0</v>
      </c>
      <c r="AB1808" s="211" t="str">
        <f t="shared" si="242"/>
        <v/>
      </c>
    </row>
    <row r="1809" spans="1:28" s="210" customFormat="1" ht="20.399999999999999">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40"/>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41"/>
        <v>0</v>
      </c>
      <c r="AB1809" s="211" t="str">
        <f t="shared" si="242"/>
        <v/>
      </c>
    </row>
    <row r="1810" spans="1:28" s="210" customFormat="1" ht="20.399999999999999">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40"/>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41"/>
        <v>0</v>
      </c>
      <c r="AB1810" s="211" t="str">
        <f t="shared" si="242"/>
        <v/>
      </c>
    </row>
    <row r="1811" spans="1:28" s="210" customFormat="1" ht="20.399999999999999">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40"/>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41"/>
        <v>0</v>
      </c>
      <c r="AB1811" s="211" t="str">
        <f t="shared" si="242"/>
        <v/>
      </c>
    </row>
    <row r="1812" spans="1:28" s="210" customFormat="1" ht="20.399999999999999">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40"/>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41"/>
        <v>0</v>
      </c>
      <c r="AB1812" s="211" t="str">
        <f t="shared" si="242"/>
        <v/>
      </c>
    </row>
    <row r="1813" spans="1:28" s="210" customFormat="1" ht="20.399999999999999">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40"/>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41"/>
        <v>0</v>
      </c>
      <c r="AB1813" s="211" t="str">
        <f t="shared" si="242"/>
        <v/>
      </c>
    </row>
    <row r="1814" spans="1:28" s="210" customFormat="1" ht="20.399999999999999">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40"/>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41"/>
        <v>0</v>
      </c>
      <c r="AB1814" s="211" t="str">
        <f t="shared" si="242"/>
        <v/>
      </c>
    </row>
    <row r="1815" spans="1:28" s="210" customFormat="1" ht="20.399999999999999">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40"/>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41"/>
        <v>0</v>
      </c>
      <c r="AB1815" s="211" t="str">
        <f t="shared" si="242"/>
        <v/>
      </c>
    </row>
    <row r="1816" spans="1:28" s="210" customFormat="1" ht="20.399999999999999">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40"/>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41"/>
        <v>0</v>
      </c>
      <c r="AB1816" s="211" t="str">
        <f t="shared" si="242"/>
        <v/>
      </c>
    </row>
    <row r="1817" spans="1:28" s="210" customFormat="1" ht="20.399999999999999">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40"/>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41"/>
        <v>0</v>
      </c>
      <c r="AB1817" s="211" t="str">
        <f t="shared" si="242"/>
        <v/>
      </c>
    </row>
    <row r="1818" spans="1:28" s="210" customFormat="1" ht="20.399999999999999">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40"/>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41"/>
        <v>0</v>
      </c>
      <c r="AB1818" s="211" t="str">
        <f t="shared" si="242"/>
        <v/>
      </c>
    </row>
    <row r="1819" spans="1:28" s="210" customFormat="1" ht="20.399999999999999">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40"/>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41"/>
        <v>0</v>
      </c>
      <c r="AB1819" s="211" t="str">
        <f t="shared" si="242"/>
        <v/>
      </c>
    </row>
    <row r="1820" spans="1:28" s="210" customFormat="1" ht="20.399999999999999">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43">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44">IF(AND(C1820="Smelter not listed",OR(LEN(D1820)=0,LEN(E1820)=0)),1,0)</f>
        <v>0</v>
      </c>
      <c r="AB1820" s="211" t="str">
        <f t="shared" ref="AB1820:AB1850" si="245">B1820&amp;C1820</f>
        <v/>
      </c>
    </row>
    <row r="1821" spans="1:28" s="210" customFormat="1" ht="20.399999999999999">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43"/>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44"/>
        <v>0</v>
      </c>
      <c r="AB1821" s="211" t="str">
        <f t="shared" si="245"/>
        <v/>
      </c>
    </row>
    <row r="1822" spans="1:28" s="210" customFormat="1" ht="20.399999999999999">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43"/>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44"/>
        <v>0</v>
      </c>
      <c r="AB1822" s="211" t="str">
        <f t="shared" si="245"/>
        <v/>
      </c>
    </row>
    <row r="1823" spans="1:28" s="210" customFormat="1" ht="20.399999999999999">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43"/>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44"/>
        <v>0</v>
      </c>
      <c r="AB1823" s="211" t="str">
        <f t="shared" si="245"/>
        <v/>
      </c>
    </row>
    <row r="1824" spans="1:28" s="210" customFormat="1" ht="20.399999999999999">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43"/>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44"/>
        <v>0</v>
      </c>
      <c r="AB1824" s="211" t="str">
        <f t="shared" si="245"/>
        <v/>
      </c>
    </row>
    <row r="1825" spans="1:28" s="210" customFormat="1" ht="20.399999999999999">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43"/>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44"/>
        <v>0</v>
      </c>
      <c r="AB1825" s="211" t="str">
        <f t="shared" si="245"/>
        <v/>
      </c>
    </row>
    <row r="1826" spans="1:28" s="210" customFormat="1" ht="20.399999999999999">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43"/>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44"/>
        <v>0</v>
      </c>
      <c r="AB1826" s="211" t="str">
        <f t="shared" si="245"/>
        <v/>
      </c>
    </row>
    <row r="1827" spans="1:28" s="210" customFormat="1" ht="20.399999999999999">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43"/>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44"/>
        <v>0</v>
      </c>
      <c r="AB1827" s="211" t="str">
        <f t="shared" si="245"/>
        <v/>
      </c>
    </row>
    <row r="1828" spans="1:28" s="210" customFormat="1" ht="20.399999999999999">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43"/>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44"/>
        <v>0</v>
      </c>
      <c r="AB1828" s="211" t="str">
        <f t="shared" si="245"/>
        <v/>
      </c>
    </row>
    <row r="1829" spans="1:28" s="210" customFormat="1" ht="20.399999999999999">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43"/>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44"/>
        <v>0</v>
      </c>
      <c r="AB1829" s="211" t="str">
        <f t="shared" si="245"/>
        <v/>
      </c>
    </row>
    <row r="1830" spans="1:28" s="210" customFormat="1" ht="20.399999999999999">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43"/>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44"/>
        <v>0</v>
      </c>
      <c r="AB1830" s="211" t="str">
        <f t="shared" si="245"/>
        <v/>
      </c>
    </row>
    <row r="1831" spans="1:28" s="210" customFormat="1" ht="20.399999999999999">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43"/>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44"/>
        <v>0</v>
      </c>
      <c r="AB1831" s="211" t="str">
        <f t="shared" si="245"/>
        <v/>
      </c>
    </row>
    <row r="1832" spans="1:28" s="210" customFormat="1" ht="20.399999999999999">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43"/>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44"/>
        <v>0</v>
      </c>
      <c r="AB1832" s="211" t="str">
        <f t="shared" si="245"/>
        <v/>
      </c>
    </row>
    <row r="1833" spans="1:28" s="210" customFormat="1" ht="20.399999999999999">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43"/>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44"/>
        <v>0</v>
      </c>
      <c r="AB1833" s="211" t="str">
        <f t="shared" si="245"/>
        <v/>
      </c>
    </row>
    <row r="1834" spans="1:28" s="210" customFormat="1" ht="20.399999999999999">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43"/>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44"/>
        <v>0</v>
      </c>
      <c r="AB1834" s="211" t="str">
        <f t="shared" si="245"/>
        <v/>
      </c>
    </row>
    <row r="1835" spans="1:28" s="210" customFormat="1" ht="20.399999999999999">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43"/>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44"/>
        <v>0</v>
      </c>
      <c r="AB1835" s="211" t="str">
        <f t="shared" si="245"/>
        <v/>
      </c>
    </row>
    <row r="1836" spans="1:28" s="210" customFormat="1" ht="20.399999999999999">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43"/>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44"/>
        <v>0</v>
      </c>
      <c r="AB1836" s="211" t="str">
        <f t="shared" si="245"/>
        <v/>
      </c>
    </row>
    <row r="1837" spans="1:28" s="210" customFormat="1" ht="20.399999999999999">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43"/>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44"/>
        <v>0</v>
      </c>
      <c r="AB1837" s="211" t="str">
        <f t="shared" si="245"/>
        <v/>
      </c>
    </row>
    <row r="1838" spans="1:28" s="210" customFormat="1" ht="20.399999999999999">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43"/>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44"/>
        <v>0</v>
      </c>
      <c r="AB1838" s="211" t="str">
        <f t="shared" si="245"/>
        <v/>
      </c>
    </row>
    <row r="1839" spans="1:28" s="210" customFormat="1" ht="20.399999999999999">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43"/>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44"/>
        <v>0</v>
      </c>
      <c r="AB1839" s="211" t="str">
        <f t="shared" si="245"/>
        <v/>
      </c>
    </row>
    <row r="1840" spans="1:28" s="210" customFormat="1" ht="20.399999999999999">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43"/>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44"/>
        <v>0</v>
      </c>
      <c r="AB1840" s="211" t="str">
        <f t="shared" si="245"/>
        <v/>
      </c>
    </row>
    <row r="1841" spans="1:28" s="210" customFormat="1" ht="20.399999999999999">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43"/>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44"/>
        <v>0</v>
      </c>
      <c r="AB1841" s="211" t="str">
        <f t="shared" si="245"/>
        <v/>
      </c>
    </row>
    <row r="1842" spans="1:28" s="210" customFormat="1" ht="20.399999999999999">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43"/>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44"/>
        <v>0</v>
      </c>
      <c r="AB1842" s="211" t="str">
        <f t="shared" si="245"/>
        <v/>
      </c>
    </row>
    <row r="1843" spans="1:28" s="210" customFormat="1" ht="20.399999999999999">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43"/>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44"/>
        <v>0</v>
      </c>
      <c r="AB1843" s="211" t="str">
        <f t="shared" si="245"/>
        <v/>
      </c>
    </row>
    <row r="1844" spans="1:28" s="210" customFormat="1" ht="20.399999999999999">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43"/>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44"/>
        <v>0</v>
      </c>
      <c r="AB1844" s="211" t="str">
        <f t="shared" si="245"/>
        <v/>
      </c>
    </row>
    <row r="1845" spans="1:28" s="210" customFormat="1" ht="20.399999999999999">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43"/>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44"/>
        <v>0</v>
      </c>
      <c r="AB1845" s="211" t="str">
        <f t="shared" si="245"/>
        <v/>
      </c>
    </row>
    <row r="1846" spans="1:28" s="210" customFormat="1" ht="20.399999999999999">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43"/>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44"/>
        <v>0</v>
      </c>
      <c r="AB1846" s="211" t="str">
        <f t="shared" si="245"/>
        <v/>
      </c>
    </row>
    <row r="1847" spans="1:28" s="210" customFormat="1" ht="20.399999999999999">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43"/>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44"/>
        <v>0</v>
      </c>
      <c r="AB1847" s="211" t="str">
        <f t="shared" si="245"/>
        <v/>
      </c>
    </row>
    <row r="1848" spans="1:28" s="210" customFormat="1" ht="20.399999999999999">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43"/>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44"/>
        <v>0</v>
      </c>
      <c r="AB1848" s="211" t="str">
        <f t="shared" si="245"/>
        <v/>
      </c>
    </row>
    <row r="1849" spans="1:28" s="210" customFormat="1" ht="20.399999999999999">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43"/>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44"/>
        <v>0</v>
      </c>
      <c r="AB1849" s="211" t="str">
        <f t="shared" si="245"/>
        <v/>
      </c>
    </row>
    <row r="1850" spans="1:28" s="210" customFormat="1" ht="20.399999999999999">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43"/>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44"/>
        <v>0</v>
      </c>
      <c r="AB1850" s="211" t="str">
        <f t="shared" si="245"/>
        <v/>
      </c>
    </row>
    <row r="1851" spans="1:28" s="210" customFormat="1" ht="20.399999999999999">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46">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47">IF(AND(C1851="Smelter not listed",OR(LEN(D1851)=0,LEN(E1851)=0)),1,0)</f>
        <v>0</v>
      </c>
      <c r="AB1851" s="211" t="str">
        <f t="shared" ref="AB1851" si="248">B1851&amp;C1851</f>
        <v/>
      </c>
    </row>
    <row r="1852" spans="1:28" s="210" customFormat="1" ht="20.399999999999999">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49">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50">IF(AND(C1852="Smelter not listed",OR(LEN(D1852)=0,LEN(E1852)=0)),1,0)</f>
        <v>0</v>
      </c>
      <c r="AB1852" s="211" t="str">
        <f t="shared" ref="AB1852:AB1883" si="251">B1852&amp;C1852</f>
        <v/>
      </c>
    </row>
    <row r="1853" spans="1:28" s="210" customFormat="1" ht="20.399999999999999">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49"/>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50"/>
        <v>0</v>
      </c>
      <c r="AB1853" s="211" t="str">
        <f t="shared" si="251"/>
        <v/>
      </c>
    </row>
    <row r="1854" spans="1:28" s="210" customFormat="1" ht="20.399999999999999">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49"/>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50"/>
        <v>0</v>
      </c>
      <c r="AB1854" s="211" t="str">
        <f t="shared" si="251"/>
        <v/>
      </c>
    </row>
    <row r="1855" spans="1:28" s="210" customFormat="1" ht="20.399999999999999">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49"/>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50"/>
        <v>0</v>
      </c>
      <c r="AB1855" s="211" t="str">
        <f t="shared" si="251"/>
        <v/>
      </c>
    </row>
    <row r="1856" spans="1:28" s="210" customFormat="1" ht="20.399999999999999">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49"/>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50"/>
        <v>0</v>
      </c>
      <c r="AB1856" s="211" t="str">
        <f t="shared" si="251"/>
        <v/>
      </c>
    </row>
    <row r="1857" spans="1:28" s="210" customFormat="1" ht="20.399999999999999">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49"/>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50"/>
        <v>0</v>
      </c>
      <c r="AB1857" s="211" t="str">
        <f t="shared" si="251"/>
        <v/>
      </c>
    </row>
    <row r="1858" spans="1:28" s="210" customFormat="1" ht="20.399999999999999">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49"/>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50"/>
        <v>0</v>
      </c>
      <c r="AB1858" s="211" t="str">
        <f t="shared" si="251"/>
        <v/>
      </c>
    </row>
    <row r="1859" spans="1:28" s="210" customFormat="1" ht="20.399999999999999">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49"/>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50"/>
        <v>0</v>
      </c>
      <c r="AB1859" s="211" t="str">
        <f t="shared" si="251"/>
        <v/>
      </c>
    </row>
    <row r="1860" spans="1:28" s="210" customFormat="1" ht="20.399999999999999">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49"/>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50"/>
        <v>0</v>
      </c>
      <c r="AB1860" s="211" t="str">
        <f t="shared" si="251"/>
        <v/>
      </c>
    </row>
    <row r="1861" spans="1:28" s="210" customFormat="1" ht="20.399999999999999">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49"/>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50"/>
        <v>0</v>
      </c>
      <c r="AB1861" s="211" t="str">
        <f t="shared" si="251"/>
        <v/>
      </c>
    </row>
    <row r="1862" spans="1:28" s="210" customFormat="1" ht="20.399999999999999">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49"/>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50"/>
        <v>0</v>
      </c>
      <c r="AB1862" s="211" t="str">
        <f t="shared" si="251"/>
        <v/>
      </c>
    </row>
    <row r="1863" spans="1:28" s="210" customFormat="1" ht="20.399999999999999">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49"/>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50"/>
        <v>0</v>
      </c>
      <c r="AB1863" s="211" t="str">
        <f t="shared" si="251"/>
        <v/>
      </c>
    </row>
    <row r="1864" spans="1:28" s="210" customFormat="1" ht="20.399999999999999">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49"/>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50"/>
        <v>0</v>
      </c>
      <c r="AB1864" s="211" t="str">
        <f t="shared" si="251"/>
        <v/>
      </c>
    </row>
    <row r="1865" spans="1:28" s="210" customFormat="1" ht="20.399999999999999">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49"/>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50"/>
        <v>0</v>
      </c>
      <c r="AB1865" s="211" t="str">
        <f t="shared" si="251"/>
        <v/>
      </c>
    </row>
    <row r="1866" spans="1:28" s="210" customFormat="1" ht="20.399999999999999">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49"/>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50"/>
        <v>0</v>
      </c>
      <c r="AB1866" s="211" t="str">
        <f t="shared" si="251"/>
        <v/>
      </c>
    </row>
    <row r="1867" spans="1:28" s="210" customFormat="1" ht="20.399999999999999">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49"/>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50"/>
        <v>0</v>
      </c>
      <c r="AB1867" s="211" t="str">
        <f t="shared" si="251"/>
        <v/>
      </c>
    </row>
    <row r="1868" spans="1:28" s="210" customFormat="1" ht="20.399999999999999">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49"/>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50"/>
        <v>0</v>
      </c>
      <c r="AB1868" s="211" t="str">
        <f t="shared" si="251"/>
        <v/>
      </c>
    </row>
    <row r="1869" spans="1:28" s="210" customFormat="1" ht="20.399999999999999">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49"/>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50"/>
        <v>0</v>
      </c>
      <c r="AB1869" s="211" t="str">
        <f t="shared" si="251"/>
        <v/>
      </c>
    </row>
    <row r="1870" spans="1:28" s="210" customFormat="1" ht="20.399999999999999">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49"/>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50"/>
        <v>0</v>
      </c>
      <c r="AB1870" s="211" t="str">
        <f t="shared" si="251"/>
        <v/>
      </c>
    </row>
    <row r="1871" spans="1:28" s="210" customFormat="1" ht="20.399999999999999">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49"/>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50"/>
        <v>0</v>
      </c>
      <c r="AB1871" s="211" t="str">
        <f t="shared" si="251"/>
        <v/>
      </c>
    </row>
    <row r="1872" spans="1:28" s="210" customFormat="1" ht="20.399999999999999">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49"/>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50"/>
        <v>0</v>
      </c>
      <c r="AB1872" s="211" t="str">
        <f t="shared" si="251"/>
        <v/>
      </c>
    </row>
    <row r="1873" spans="1:28" s="210" customFormat="1" ht="20.399999999999999">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49"/>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50"/>
        <v>0</v>
      </c>
      <c r="AB1873" s="211" t="str">
        <f t="shared" si="251"/>
        <v/>
      </c>
    </row>
    <row r="1874" spans="1:28" s="210" customFormat="1" ht="20.399999999999999">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49"/>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50"/>
        <v>0</v>
      </c>
      <c r="AB1874" s="211" t="str">
        <f t="shared" si="251"/>
        <v/>
      </c>
    </row>
    <row r="1875" spans="1:28" s="210" customFormat="1" ht="20.399999999999999">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49"/>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50"/>
        <v>0</v>
      </c>
      <c r="AB1875" s="211" t="str">
        <f t="shared" si="251"/>
        <v/>
      </c>
    </row>
    <row r="1876" spans="1:28" s="210" customFormat="1" ht="20.399999999999999">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49"/>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50"/>
        <v>0</v>
      </c>
      <c r="AB1876" s="211" t="str">
        <f t="shared" si="251"/>
        <v/>
      </c>
    </row>
    <row r="1877" spans="1:28" s="210" customFormat="1" ht="20.399999999999999">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49"/>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50"/>
        <v>0</v>
      </c>
      <c r="AB1877" s="211" t="str">
        <f t="shared" si="251"/>
        <v/>
      </c>
    </row>
    <row r="1878" spans="1:28" s="210" customFormat="1" ht="20.399999999999999">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49"/>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50"/>
        <v>0</v>
      </c>
      <c r="AB1878" s="211" t="str">
        <f t="shared" si="251"/>
        <v/>
      </c>
    </row>
    <row r="1879" spans="1:28" s="210" customFormat="1" ht="20.399999999999999">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49"/>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50"/>
        <v>0</v>
      </c>
      <c r="AB1879" s="211" t="str">
        <f t="shared" si="251"/>
        <v/>
      </c>
    </row>
    <row r="1880" spans="1:28" s="210" customFormat="1" ht="20.399999999999999">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49"/>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50"/>
        <v>0</v>
      </c>
      <c r="AB1880" s="211" t="str">
        <f t="shared" si="251"/>
        <v/>
      </c>
    </row>
    <row r="1881" spans="1:28" s="210" customFormat="1" ht="20.399999999999999">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49"/>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50"/>
        <v>0</v>
      </c>
      <c r="AB1881" s="211" t="str">
        <f t="shared" si="251"/>
        <v/>
      </c>
    </row>
    <row r="1882" spans="1:28" s="210" customFormat="1" ht="20.399999999999999">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49"/>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50"/>
        <v>0</v>
      </c>
      <c r="AB1882" s="211" t="str">
        <f t="shared" si="251"/>
        <v/>
      </c>
    </row>
    <row r="1883" spans="1:28" s="210" customFormat="1" ht="20.399999999999999">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49"/>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50"/>
        <v>0</v>
      </c>
      <c r="AB1883" s="211" t="str">
        <f t="shared" si="251"/>
        <v/>
      </c>
    </row>
    <row r="1884" spans="1:28" s="210" customFormat="1" ht="20.399999999999999">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52">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53">IF(AND(C1884="Smelter not listed",OR(LEN(D1884)=0,LEN(E1884)=0)),1,0)</f>
        <v>0</v>
      </c>
      <c r="AB1884" s="211" t="str">
        <f t="shared" ref="AB1884:AB1914" si="254">B1884&amp;C1884</f>
        <v/>
      </c>
    </row>
    <row r="1885" spans="1:28" s="210" customFormat="1" ht="20.399999999999999">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52"/>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53"/>
        <v>0</v>
      </c>
      <c r="AB1885" s="211" t="str">
        <f t="shared" si="254"/>
        <v/>
      </c>
    </row>
    <row r="1886" spans="1:28" s="210" customFormat="1" ht="20.399999999999999">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52"/>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53"/>
        <v>0</v>
      </c>
      <c r="AB1886" s="211" t="str">
        <f t="shared" si="254"/>
        <v/>
      </c>
    </row>
    <row r="1887" spans="1:28" s="210" customFormat="1" ht="20.399999999999999">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52"/>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53"/>
        <v>0</v>
      </c>
      <c r="AB1887" s="211" t="str">
        <f t="shared" si="254"/>
        <v/>
      </c>
    </row>
    <row r="1888" spans="1:28" s="210" customFormat="1" ht="20.399999999999999">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52"/>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53"/>
        <v>0</v>
      </c>
      <c r="AB1888" s="211" t="str">
        <f t="shared" si="254"/>
        <v/>
      </c>
    </row>
    <row r="1889" spans="1:28" s="210" customFormat="1" ht="20.399999999999999">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52"/>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53"/>
        <v>0</v>
      </c>
      <c r="AB1889" s="211" t="str">
        <f t="shared" si="254"/>
        <v/>
      </c>
    </row>
    <row r="1890" spans="1:28" s="210" customFormat="1" ht="20.399999999999999">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52"/>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53"/>
        <v>0</v>
      </c>
      <c r="AB1890" s="211" t="str">
        <f t="shared" si="254"/>
        <v/>
      </c>
    </row>
    <row r="1891" spans="1:28" s="210" customFormat="1" ht="20.399999999999999">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52"/>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53"/>
        <v>0</v>
      </c>
      <c r="AB1891" s="211" t="str">
        <f t="shared" si="254"/>
        <v/>
      </c>
    </row>
    <row r="1892" spans="1:28" s="210" customFormat="1" ht="20.399999999999999">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52"/>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53"/>
        <v>0</v>
      </c>
      <c r="AB1892" s="211" t="str">
        <f t="shared" si="254"/>
        <v/>
      </c>
    </row>
    <row r="1893" spans="1:28" s="210" customFormat="1" ht="20.399999999999999">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52"/>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53"/>
        <v>0</v>
      </c>
      <c r="AB1893" s="211" t="str">
        <f t="shared" si="254"/>
        <v/>
      </c>
    </row>
    <row r="1894" spans="1:28" s="210" customFormat="1" ht="20.399999999999999">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52"/>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53"/>
        <v>0</v>
      </c>
      <c r="AB1894" s="211" t="str">
        <f t="shared" si="254"/>
        <v/>
      </c>
    </row>
    <row r="1895" spans="1:28" s="210" customFormat="1" ht="20.399999999999999">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52"/>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53"/>
        <v>0</v>
      </c>
      <c r="AB1895" s="211" t="str">
        <f t="shared" si="254"/>
        <v/>
      </c>
    </row>
    <row r="1896" spans="1:28" s="210" customFormat="1" ht="20.399999999999999">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52"/>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53"/>
        <v>0</v>
      </c>
      <c r="AB1896" s="211" t="str">
        <f t="shared" si="254"/>
        <v/>
      </c>
    </row>
    <row r="1897" spans="1:28" s="210" customFormat="1" ht="20.399999999999999">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52"/>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53"/>
        <v>0</v>
      </c>
      <c r="AB1897" s="211" t="str">
        <f t="shared" si="254"/>
        <v/>
      </c>
    </row>
    <row r="1898" spans="1:28" s="210" customFormat="1" ht="20.399999999999999">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52"/>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53"/>
        <v>0</v>
      </c>
      <c r="AB1898" s="211" t="str">
        <f t="shared" si="254"/>
        <v/>
      </c>
    </row>
    <row r="1899" spans="1:28" s="210" customFormat="1" ht="20.399999999999999">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52"/>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53"/>
        <v>0</v>
      </c>
      <c r="AB1899" s="211" t="str">
        <f t="shared" si="254"/>
        <v/>
      </c>
    </row>
    <row r="1900" spans="1:28" s="210" customFormat="1" ht="20.399999999999999">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52"/>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53"/>
        <v>0</v>
      </c>
      <c r="AB1900" s="211" t="str">
        <f t="shared" si="254"/>
        <v/>
      </c>
    </row>
    <row r="1901" spans="1:28" s="210" customFormat="1" ht="20.399999999999999">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52"/>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53"/>
        <v>0</v>
      </c>
      <c r="AB1901" s="211" t="str">
        <f t="shared" si="254"/>
        <v/>
      </c>
    </row>
    <row r="1902" spans="1:28" s="210" customFormat="1" ht="20.399999999999999">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52"/>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53"/>
        <v>0</v>
      </c>
      <c r="AB1902" s="211" t="str">
        <f t="shared" si="254"/>
        <v/>
      </c>
    </row>
    <row r="1903" spans="1:28" s="210" customFormat="1" ht="20.399999999999999">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52"/>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53"/>
        <v>0</v>
      </c>
      <c r="AB1903" s="211" t="str">
        <f t="shared" si="254"/>
        <v/>
      </c>
    </row>
    <row r="1904" spans="1:28" s="210" customFormat="1" ht="20.399999999999999">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52"/>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53"/>
        <v>0</v>
      </c>
      <c r="AB1904" s="211" t="str">
        <f t="shared" si="254"/>
        <v/>
      </c>
    </row>
    <row r="1905" spans="1:28" s="210" customFormat="1" ht="20.399999999999999">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52"/>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53"/>
        <v>0</v>
      </c>
      <c r="AB1905" s="211" t="str">
        <f t="shared" si="254"/>
        <v/>
      </c>
    </row>
    <row r="1906" spans="1:28" s="210" customFormat="1" ht="20.399999999999999">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52"/>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53"/>
        <v>0</v>
      </c>
      <c r="AB1906" s="211" t="str">
        <f t="shared" si="254"/>
        <v/>
      </c>
    </row>
    <row r="1907" spans="1:28" s="210" customFormat="1" ht="20.399999999999999">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52"/>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53"/>
        <v>0</v>
      </c>
      <c r="AB1907" s="211" t="str">
        <f t="shared" si="254"/>
        <v/>
      </c>
    </row>
    <row r="1908" spans="1:28" s="210" customFormat="1" ht="20.399999999999999">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52"/>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53"/>
        <v>0</v>
      </c>
      <c r="AB1908" s="211" t="str">
        <f t="shared" si="254"/>
        <v/>
      </c>
    </row>
    <row r="1909" spans="1:28" s="210" customFormat="1" ht="20.399999999999999">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52"/>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53"/>
        <v>0</v>
      </c>
      <c r="AB1909" s="211" t="str">
        <f t="shared" si="254"/>
        <v/>
      </c>
    </row>
    <row r="1910" spans="1:28" s="210" customFormat="1" ht="20.399999999999999">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52"/>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53"/>
        <v>0</v>
      </c>
      <c r="AB1910" s="211" t="str">
        <f t="shared" si="254"/>
        <v/>
      </c>
    </row>
    <row r="1911" spans="1:28" s="210" customFormat="1" ht="20.399999999999999">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52"/>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53"/>
        <v>0</v>
      </c>
      <c r="AB1911" s="211" t="str">
        <f t="shared" si="254"/>
        <v/>
      </c>
    </row>
    <row r="1912" spans="1:28" s="210" customFormat="1" ht="20.399999999999999">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52"/>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53"/>
        <v>0</v>
      </c>
      <c r="AB1912" s="211" t="str">
        <f t="shared" si="254"/>
        <v/>
      </c>
    </row>
    <row r="1913" spans="1:28" s="210" customFormat="1" ht="20.399999999999999">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52"/>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53"/>
        <v>0</v>
      </c>
      <c r="AB1913" s="211" t="str">
        <f t="shared" si="254"/>
        <v/>
      </c>
    </row>
    <row r="1914" spans="1:28" s="210" customFormat="1" ht="20.399999999999999">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52"/>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53"/>
        <v>0</v>
      </c>
      <c r="AB1914" s="211" t="str">
        <f t="shared" si="254"/>
        <v/>
      </c>
    </row>
    <row r="1915" spans="1:28" s="210" customFormat="1" ht="20.399999999999999">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55">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56">IF(AND(C1915="Smelter not listed",OR(LEN(D1915)=0,LEN(E1915)=0)),1,0)</f>
        <v>0</v>
      </c>
      <c r="AB1915" s="211" t="str">
        <f t="shared" ref="AB1915" si="257">B1915&amp;C1915</f>
        <v/>
      </c>
    </row>
    <row r="1916" spans="1:28" s="210" customFormat="1" ht="20.399999999999999">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58">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59">IF(AND(C1916="Smelter not listed",OR(LEN(D1916)=0,LEN(E1916)=0)),1,0)</f>
        <v>0</v>
      </c>
      <c r="AB1916" s="211" t="str">
        <f t="shared" ref="AB1916:AB1947" si="260">B1916&amp;C1916</f>
        <v/>
      </c>
    </row>
    <row r="1917" spans="1:28" s="210" customFormat="1" ht="20.399999999999999">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58"/>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59"/>
        <v>0</v>
      </c>
      <c r="AB1917" s="211" t="str">
        <f t="shared" si="260"/>
        <v/>
      </c>
    </row>
    <row r="1918" spans="1:28" s="210" customFormat="1" ht="20.399999999999999">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58"/>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59"/>
        <v>0</v>
      </c>
      <c r="AB1918" s="211" t="str">
        <f t="shared" si="260"/>
        <v/>
      </c>
    </row>
    <row r="1919" spans="1:28" s="210" customFormat="1" ht="20.399999999999999">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58"/>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59"/>
        <v>0</v>
      </c>
      <c r="AB1919" s="211" t="str">
        <f t="shared" si="260"/>
        <v/>
      </c>
    </row>
    <row r="1920" spans="1:28" s="210" customFormat="1" ht="20.399999999999999">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58"/>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59"/>
        <v>0</v>
      </c>
      <c r="AB1920" s="211" t="str">
        <f t="shared" si="260"/>
        <v/>
      </c>
    </row>
    <row r="1921" spans="1:28" s="210" customFormat="1" ht="20.399999999999999">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58"/>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59"/>
        <v>0</v>
      </c>
      <c r="AB1921" s="211" t="str">
        <f t="shared" si="260"/>
        <v/>
      </c>
    </row>
    <row r="1922" spans="1:28" s="210" customFormat="1" ht="20.399999999999999">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58"/>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59"/>
        <v>0</v>
      </c>
      <c r="AB1922" s="211" t="str">
        <f t="shared" si="260"/>
        <v/>
      </c>
    </row>
    <row r="1923" spans="1:28" s="210" customFormat="1" ht="20.399999999999999">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58"/>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59"/>
        <v>0</v>
      </c>
      <c r="AB1923" s="211" t="str">
        <f t="shared" si="260"/>
        <v/>
      </c>
    </row>
    <row r="1924" spans="1:28" s="210" customFormat="1" ht="20.399999999999999">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58"/>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59"/>
        <v>0</v>
      </c>
      <c r="AB1924" s="211" t="str">
        <f t="shared" si="260"/>
        <v/>
      </c>
    </row>
    <row r="1925" spans="1:28" s="210" customFormat="1" ht="20.399999999999999">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58"/>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59"/>
        <v>0</v>
      </c>
      <c r="AB1925" s="211" t="str">
        <f t="shared" si="260"/>
        <v/>
      </c>
    </row>
    <row r="1926" spans="1:28" s="210" customFormat="1" ht="20.399999999999999">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58"/>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59"/>
        <v>0</v>
      </c>
      <c r="AB1926" s="211" t="str">
        <f t="shared" si="260"/>
        <v/>
      </c>
    </row>
    <row r="1927" spans="1:28" s="210" customFormat="1" ht="20.399999999999999">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58"/>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59"/>
        <v>0</v>
      </c>
      <c r="AB1927" s="211" t="str">
        <f t="shared" si="260"/>
        <v/>
      </c>
    </row>
    <row r="1928" spans="1:28" s="210" customFormat="1" ht="20.399999999999999">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58"/>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59"/>
        <v>0</v>
      </c>
      <c r="AB1928" s="211" t="str">
        <f t="shared" si="260"/>
        <v/>
      </c>
    </row>
    <row r="1929" spans="1:28" s="210" customFormat="1" ht="20.399999999999999">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58"/>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59"/>
        <v>0</v>
      </c>
      <c r="AB1929" s="211" t="str">
        <f t="shared" si="260"/>
        <v/>
      </c>
    </row>
    <row r="1930" spans="1:28" s="210" customFormat="1" ht="20.399999999999999">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58"/>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59"/>
        <v>0</v>
      </c>
      <c r="AB1930" s="211" t="str">
        <f t="shared" si="260"/>
        <v/>
      </c>
    </row>
    <row r="1931" spans="1:28" s="210" customFormat="1" ht="20.399999999999999">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58"/>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59"/>
        <v>0</v>
      </c>
      <c r="AB1931" s="211" t="str">
        <f t="shared" si="260"/>
        <v/>
      </c>
    </row>
    <row r="1932" spans="1:28" s="210" customFormat="1" ht="20.399999999999999">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58"/>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59"/>
        <v>0</v>
      </c>
      <c r="AB1932" s="211" t="str">
        <f t="shared" si="260"/>
        <v/>
      </c>
    </row>
    <row r="1933" spans="1:28" s="210" customFormat="1" ht="20.399999999999999">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58"/>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59"/>
        <v>0</v>
      </c>
      <c r="AB1933" s="211" t="str">
        <f t="shared" si="260"/>
        <v/>
      </c>
    </row>
    <row r="1934" spans="1:28" s="210" customFormat="1" ht="20.399999999999999">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58"/>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59"/>
        <v>0</v>
      </c>
      <c r="AB1934" s="211" t="str">
        <f t="shared" si="260"/>
        <v/>
      </c>
    </row>
    <row r="1935" spans="1:28" s="210" customFormat="1" ht="20.399999999999999">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58"/>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59"/>
        <v>0</v>
      </c>
      <c r="AB1935" s="211" t="str">
        <f t="shared" si="260"/>
        <v/>
      </c>
    </row>
    <row r="1936" spans="1:28" s="210" customFormat="1" ht="20.399999999999999">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58"/>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59"/>
        <v>0</v>
      </c>
      <c r="AB1936" s="211" t="str">
        <f t="shared" si="260"/>
        <v/>
      </c>
    </row>
    <row r="1937" spans="1:28" s="210" customFormat="1" ht="20.399999999999999">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58"/>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59"/>
        <v>0</v>
      </c>
      <c r="AB1937" s="211" t="str">
        <f t="shared" si="260"/>
        <v/>
      </c>
    </row>
    <row r="1938" spans="1:28" s="210" customFormat="1" ht="20.399999999999999">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58"/>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59"/>
        <v>0</v>
      </c>
      <c r="AB1938" s="211" t="str">
        <f t="shared" si="260"/>
        <v/>
      </c>
    </row>
    <row r="1939" spans="1:28" s="210" customFormat="1" ht="20.399999999999999">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58"/>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59"/>
        <v>0</v>
      </c>
      <c r="AB1939" s="211" t="str">
        <f t="shared" si="260"/>
        <v/>
      </c>
    </row>
    <row r="1940" spans="1:28" s="210" customFormat="1" ht="20.399999999999999">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58"/>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59"/>
        <v>0</v>
      </c>
      <c r="AB1940" s="211" t="str">
        <f t="shared" si="260"/>
        <v/>
      </c>
    </row>
    <row r="1941" spans="1:28" s="210" customFormat="1" ht="20.399999999999999">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58"/>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59"/>
        <v>0</v>
      </c>
      <c r="AB1941" s="211" t="str">
        <f t="shared" si="260"/>
        <v/>
      </c>
    </row>
    <row r="1942" spans="1:28" s="210" customFormat="1" ht="20.399999999999999">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58"/>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59"/>
        <v>0</v>
      </c>
      <c r="AB1942" s="211" t="str">
        <f t="shared" si="260"/>
        <v/>
      </c>
    </row>
    <row r="1943" spans="1:28" s="210" customFormat="1" ht="20.399999999999999">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58"/>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59"/>
        <v>0</v>
      </c>
      <c r="AB1943" s="211" t="str">
        <f t="shared" si="260"/>
        <v/>
      </c>
    </row>
    <row r="1944" spans="1:28" s="210" customFormat="1" ht="20.399999999999999">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58"/>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59"/>
        <v>0</v>
      </c>
      <c r="AB1944" s="211" t="str">
        <f t="shared" si="260"/>
        <v/>
      </c>
    </row>
    <row r="1945" spans="1:28" s="210" customFormat="1" ht="20.399999999999999">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58"/>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59"/>
        <v>0</v>
      </c>
      <c r="AB1945" s="211" t="str">
        <f t="shared" si="260"/>
        <v/>
      </c>
    </row>
    <row r="1946" spans="1:28" s="210" customFormat="1" ht="20.399999999999999">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58"/>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59"/>
        <v>0</v>
      </c>
      <c r="AB1946" s="211" t="str">
        <f t="shared" si="260"/>
        <v/>
      </c>
    </row>
    <row r="1947" spans="1:28" s="210" customFormat="1" ht="20.399999999999999">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58"/>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59"/>
        <v>0</v>
      </c>
      <c r="AB1947" s="211" t="str">
        <f t="shared" si="260"/>
        <v/>
      </c>
    </row>
    <row r="1948" spans="1:28" s="210" customFormat="1" ht="20.399999999999999">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61">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62">IF(AND(C1948="Smelter not listed",OR(LEN(D1948)=0,LEN(E1948)=0)),1,0)</f>
        <v>0</v>
      </c>
      <c r="AB1948" s="211" t="str">
        <f t="shared" ref="AB1948:AB1978" si="263">B1948&amp;C1948</f>
        <v/>
      </c>
    </row>
    <row r="1949" spans="1:28" s="210" customFormat="1" ht="20.399999999999999">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61"/>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62"/>
        <v>0</v>
      </c>
      <c r="AB1949" s="211" t="str">
        <f t="shared" si="263"/>
        <v/>
      </c>
    </row>
    <row r="1950" spans="1:28" s="210" customFormat="1" ht="20.399999999999999">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61"/>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62"/>
        <v>0</v>
      </c>
      <c r="AB1950" s="211" t="str">
        <f t="shared" si="263"/>
        <v/>
      </c>
    </row>
    <row r="1951" spans="1:28" s="210" customFormat="1" ht="20.399999999999999">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61"/>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62"/>
        <v>0</v>
      </c>
      <c r="AB1951" s="211" t="str">
        <f t="shared" si="263"/>
        <v/>
      </c>
    </row>
    <row r="1952" spans="1:28" s="210" customFormat="1" ht="20.399999999999999">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61"/>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62"/>
        <v>0</v>
      </c>
      <c r="AB1952" s="211" t="str">
        <f t="shared" si="263"/>
        <v/>
      </c>
    </row>
    <row r="1953" spans="1:28" s="210" customFormat="1" ht="20.399999999999999">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61"/>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62"/>
        <v>0</v>
      </c>
      <c r="AB1953" s="211" t="str">
        <f t="shared" si="263"/>
        <v/>
      </c>
    </row>
    <row r="1954" spans="1:28" s="210" customFormat="1" ht="20.399999999999999">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61"/>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62"/>
        <v>0</v>
      </c>
      <c r="AB1954" s="211" t="str">
        <f t="shared" si="263"/>
        <v/>
      </c>
    </row>
    <row r="1955" spans="1:28" s="210" customFormat="1" ht="20.399999999999999">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61"/>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62"/>
        <v>0</v>
      </c>
      <c r="AB1955" s="211" t="str">
        <f t="shared" si="263"/>
        <v/>
      </c>
    </row>
    <row r="1956" spans="1:28" s="210" customFormat="1" ht="20.399999999999999">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61"/>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62"/>
        <v>0</v>
      </c>
      <c r="AB1956" s="211" t="str">
        <f t="shared" si="263"/>
        <v/>
      </c>
    </row>
    <row r="1957" spans="1:28" s="210" customFormat="1" ht="20.399999999999999">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61"/>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62"/>
        <v>0</v>
      </c>
      <c r="AB1957" s="211" t="str">
        <f t="shared" si="263"/>
        <v/>
      </c>
    </row>
    <row r="1958" spans="1:28" s="210" customFormat="1" ht="20.399999999999999">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61"/>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62"/>
        <v>0</v>
      </c>
      <c r="AB1958" s="211" t="str">
        <f t="shared" si="263"/>
        <v/>
      </c>
    </row>
    <row r="1959" spans="1:28" s="210" customFormat="1" ht="20.399999999999999">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61"/>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62"/>
        <v>0</v>
      </c>
      <c r="AB1959" s="211" t="str">
        <f t="shared" si="263"/>
        <v/>
      </c>
    </row>
    <row r="1960" spans="1:28" s="210" customFormat="1" ht="20.399999999999999">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61"/>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62"/>
        <v>0</v>
      </c>
      <c r="AB1960" s="211" t="str">
        <f t="shared" si="263"/>
        <v/>
      </c>
    </row>
    <row r="1961" spans="1:28" s="210" customFormat="1" ht="20.399999999999999">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61"/>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62"/>
        <v>0</v>
      </c>
      <c r="AB1961" s="211" t="str">
        <f t="shared" si="263"/>
        <v/>
      </c>
    </row>
    <row r="1962" spans="1:28" s="210" customFormat="1" ht="20.399999999999999">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61"/>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62"/>
        <v>0</v>
      </c>
      <c r="AB1962" s="211" t="str">
        <f t="shared" si="263"/>
        <v/>
      </c>
    </row>
    <row r="1963" spans="1:28" s="210" customFormat="1" ht="20.399999999999999">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61"/>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62"/>
        <v>0</v>
      </c>
      <c r="AB1963" s="211" t="str">
        <f t="shared" si="263"/>
        <v/>
      </c>
    </row>
    <row r="1964" spans="1:28" s="210" customFormat="1" ht="20.399999999999999">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61"/>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62"/>
        <v>0</v>
      </c>
      <c r="AB1964" s="211" t="str">
        <f t="shared" si="263"/>
        <v/>
      </c>
    </row>
    <row r="1965" spans="1:28" s="210" customFormat="1" ht="20.399999999999999">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61"/>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62"/>
        <v>0</v>
      </c>
      <c r="AB1965" s="211" t="str">
        <f t="shared" si="263"/>
        <v/>
      </c>
    </row>
    <row r="1966" spans="1:28" s="210" customFormat="1" ht="20.399999999999999">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61"/>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62"/>
        <v>0</v>
      </c>
      <c r="AB1966" s="211" t="str">
        <f t="shared" si="263"/>
        <v/>
      </c>
    </row>
    <row r="1967" spans="1:28" s="210" customFormat="1" ht="20.399999999999999">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61"/>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62"/>
        <v>0</v>
      </c>
      <c r="AB1967" s="211" t="str">
        <f t="shared" si="263"/>
        <v/>
      </c>
    </row>
    <row r="1968" spans="1:28" s="210" customFormat="1" ht="20.399999999999999">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61"/>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62"/>
        <v>0</v>
      </c>
      <c r="AB1968" s="211" t="str">
        <f t="shared" si="263"/>
        <v/>
      </c>
    </row>
    <row r="1969" spans="1:28" s="210" customFormat="1" ht="20.399999999999999">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61"/>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62"/>
        <v>0</v>
      </c>
      <c r="AB1969" s="211" t="str">
        <f t="shared" si="263"/>
        <v/>
      </c>
    </row>
    <row r="1970" spans="1:28" s="210" customFormat="1" ht="20.399999999999999">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61"/>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62"/>
        <v>0</v>
      </c>
      <c r="AB1970" s="211" t="str">
        <f t="shared" si="263"/>
        <v/>
      </c>
    </row>
    <row r="1971" spans="1:28" s="210" customFormat="1" ht="20.399999999999999">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61"/>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62"/>
        <v>0</v>
      </c>
      <c r="AB1971" s="211" t="str">
        <f t="shared" si="263"/>
        <v/>
      </c>
    </row>
    <row r="1972" spans="1:28" s="210" customFormat="1" ht="20.399999999999999">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61"/>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62"/>
        <v>0</v>
      </c>
      <c r="AB1972" s="211" t="str">
        <f t="shared" si="263"/>
        <v/>
      </c>
    </row>
    <row r="1973" spans="1:28" s="210" customFormat="1" ht="20.399999999999999">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61"/>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62"/>
        <v>0</v>
      </c>
      <c r="AB1973" s="211" t="str">
        <f t="shared" si="263"/>
        <v/>
      </c>
    </row>
    <row r="1974" spans="1:28" s="210" customFormat="1" ht="20.399999999999999">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61"/>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62"/>
        <v>0</v>
      </c>
      <c r="AB1974" s="211" t="str">
        <f t="shared" si="263"/>
        <v/>
      </c>
    </row>
    <row r="1975" spans="1:28" s="210" customFormat="1" ht="20.399999999999999">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61"/>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62"/>
        <v>0</v>
      </c>
      <c r="AB1975" s="211" t="str">
        <f t="shared" si="263"/>
        <v/>
      </c>
    </row>
    <row r="1976" spans="1:28" s="210" customFormat="1" ht="20.399999999999999">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61"/>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62"/>
        <v>0</v>
      </c>
      <c r="AB1976" s="211" t="str">
        <f t="shared" si="263"/>
        <v/>
      </c>
    </row>
    <row r="1977" spans="1:28" s="210" customFormat="1" ht="20.399999999999999">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61"/>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62"/>
        <v>0</v>
      </c>
      <c r="AB1977" s="211" t="str">
        <f t="shared" si="263"/>
        <v/>
      </c>
    </row>
    <row r="1978" spans="1:28" s="210" customFormat="1" ht="20.399999999999999">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61"/>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62"/>
        <v>0</v>
      </c>
      <c r="AB1978" s="211" t="str">
        <f t="shared" si="263"/>
        <v/>
      </c>
    </row>
    <row r="1979" spans="1:28" s="210" customFormat="1" ht="20.399999999999999">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64">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65">IF(AND(C1979="Smelter not listed",OR(LEN(D1979)=0,LEN(E1979)=0)),1,0)</f>
        <v>0</v>
      </c>
      <c r="AB1979" s="211" t="str">
        <f t="shared" ref="AB1979" si="266">B1979&amp;C1979</f>
        <v/>
      </c>
    </row>
    <row r="1980" spans="1:28" s="210" customFormat="1" ht="20.399999999999999">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67">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68">IF(AND(C1980="Smelter not listed",OR(LEN(D1980)=0,LEN(E1980)=0)),1,0)</f>
        <v>0</v>
      </c>
      <c r="AB1980" s="211" t="str">
        <f t="shared" ref="AB1980:AB2011" si="269">B1980&amp;C1980</f>
        <v/>
      </c>
    </row>
    <row r="1981" spans="1:28" s="210" customFormat="1" ht="20.399999999999999">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67"/>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68"/>
        <v>0</v>
      </c>
      <c r="AB1981" s="211" t="str">
        <f t="shared" si="269"/>
        <v/>
      </c>
    </row>
    <row r="1982" spans="1:28" s="210" customFormat="1" ht="20.399999999999999">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67"/>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68"/>
        <v>0</v>
      </c>
      <c r="AB1982" s="211" t="str">
        <f t="shared" si="269"/>
        <v/>
      </c>
    </row>
    <row r="1983" spans="1:28" s="210" customFormat="1" ht="20.399999999999999">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67"/>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68"/>
        <v>0</v>
      </c>
      <c r="AB1983" s="211" t="str">
        <f t="shared" si="269"/>
        <v/>
      </c>
    </row>
    <row r="1984" spans="1:28" s="210" customFormat="1" ht="20.399999999999999">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67"/>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68"/>
        <v>0</v>
      </c>
      <c r="AB1984" s="211" t="str">
        <f t="shared" si="269"/>
        <v/>
      </c>
    </row>
    <row r="1985" spans="1:28" s="210" customFormat="1" ht="20.399999999999999">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67"/>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68"/>
        <v>0</v>
      </c>
      <c r="AB1985" s="211" t="str">
        <f t="shared" si="269"/>
        <v/>
      </c>
    </row>
    <row r="1986" spans="1:28" s="210" customFormat="1" ht="20.399999999999999">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67"/>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68"/>
        <v>0</v>
      </c>
      <c r="AB1986" s="211" t="str">
        <f t="shared" si="269"/>
        <v/>
      </c>
    </row>
    <row r="1987" spans="1:28" s="210" customFormat="1" ht="20.399999999999999">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67"/>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68"/>
        <v>0</v>
      </c>
      <c r="AB1987" s="211" t="str">
        <f t="shared" si="269"/>
        <v/>
      </c>
    </row>
    <row r="1988" spans="1:28" s="210" customFormat="1" ht="20.399999999999999">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67"/>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68"/>
        <v>0</v>
      </c>
      <c r="AB1988" s="211" t="str">
        <f t="shared" si="269"/>
        <v/>
      </c>
    </row>
    <row r="1989" spans="1:28" s="210" customFormat="1" ht="20.399999999999999">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67"/>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68"/>
        <v>0</v>
      </c>
      <c r="AB1989" s="211" t="str">
        <f t="shared" si="269"/>
        <v/>
      </c>
    </row>
    <row r="1990" spans="1:28" s="210" customFormat="1" ht="20.399999999999999">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67"/>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68"/>
        <v>0</v>
      </c>
      <c r="AB1990" s="211" t="str">
        <f t="shared" si="269"/>
        <v/>
      </c>
    </row>
    <row r="1991" spans="1:28" s="210" customFormat="1" ht="20.399999999999999">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67"/>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68"/>
        <v>0</v>
      </c>
      <c r="AB1991" s="211" t="str">
        <f t="shared" si="269"/>
        <v/>
      </c>
    </row>
    <row r="1992" spans="1:28" s="210" customFormat="1" ht="20.399999999999999">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67"/>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68"/>
        <v>0</v>
      </c>
      <c r="AB1992" s="211" t="str">
        <f t="shared" si="269"/>
        <v/>
      </c>
    </row>
    <row r="1993" spans="1:28" s="210" customFormat="1" ht="20.399999999999999">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67"/>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68"/>
        <v>0</v>
      </c>
      <c r="AB1993" s="211" t="str">
        <f t="shared" si="269"/>
        <v/>
      </c>
    </row>
    <row r="1994" spans="1:28" s="210" customFormat="1" ht="20.399999999999999">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67"/>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68"/>
        <v>0</v>
      </c>
      <c r="AB1994" s="211" t="str">
        <f t="shared" si="269"/>
        <v/>
      </c>
    </row>
    <row r="1995" spans="1:28" s="210" customFormat="1" ht="20.399999999999999">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67"/>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68"/>
        <v>0</v>
      </c>
      <c r="AB1995" s="211" t="str">
        <f t="shared" si="269"/>
        <v/>
      </c>
    </row>
    <row r="1996" spans="1:28" s="210" customFormat="1" ht="20.399999999999999">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67"/>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68"/>
        <v>0</v>
      </c>
      <c r="AB1996" s="211" t="str">
        <f t="shared" si="269"/>
        <v/>
      </c>
    </row>
    <row r="1997" spans="1:28" s="210" customFormat="1" ht="20.399999999999999">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67"/>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68"/>
        <v>0</v>
      </c>
      <c r="AB1997" s="211" t="str">
        <f t="shared" si="269"/>
        <v/>
      </c>
    </row>
    <row r="1998" spans="1:28" s="210" customFormat="1" ht="20.399999999999999">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67"/>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68"/>
        <v>0</v>
      </c>
      <c r="AB1998" s="211" t="str">
        <f t="shared" si="269"/>
        <v/>
      </c>
    </row>
    <row r="1999" spans="1:28" s="210" customFormat="1" ht="20.399999999999999">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67"/>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68"/>
        <v>0</v>
      </c>
      <c r="AB1999" s="211" t="str">
        <f t="shared" si="269"/>
        <v/>
      </c>
    </row>
    <row r="2000" spans="1:28" s="210" customFormat="1" ht="20.399999999999999">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67"/>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68"/>
        <v>0</v>
      </c>
      <c r="AB2000" s="211" t="str">
        <f t="shared" si="269"/>
        <v/>
      </c>
    </row>
    <row r="2001" spans="1:28" s="210" customFormat="1" ht="20.399999999999999">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67"/>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68"/>
        <v>0</v>
      </c>
      <c r="AB2001" s="211" t="str">
        <f t="shared" si="269"/>
        <v/>
      </c>
    </row>
    <row r="2002" spans="1:28" s="210" customFormat="1" ht="20.399999999999999">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67"/>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68"/>
        <v>0</v>
      </c>
      <c r="AB2002" s="211" t="str">
        <f t="shared" si="269"/>
        <v/>
      </c>
    </row>
    <row r="2003" spans="1:28" s="210" customFormat="1" ht="20.399999999999999">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67"/>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68"/>
        <v>0</v>
      </c>
      <c r="AB2003" s="211" t="str">
        <f t="shared" si="269"/>
        <v/>
      </c>
    </row>
    <row r="2004" spans="1:28" s="210" customFormat="1" ht="20.399999999999999">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67"/>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68"/>
        <v>0</v>
      </c>
      <c r="AB2004" s="211" t="str">
        <f t="shared" si="269"/>
        <v/>
      </c>
    </row>
    <row r="2005" spans="1:28" s="210" customFormat="1" ht="20.399999999999999">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67"/>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68"/>
        <v>0</v>
      </c>
      <c r="AB2005" s="211" t="str">
        <f t="shared" si="269"/>
        <v/>
      </c>
    </row>
    <row r="2006" spans="1:28" s="210" customFormat="1" ht="20.399999999999999">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67"/>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68"/>
        <v>0</v>
      </c>
      <c r="AB2006" s="211" t="str">
        <f t="shared" si="269"/>
        <v/>
      </c>
    </row>
    <row r="2007" spans="1:28" s="210" customFormat="1" ht="20.399999999999999">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67"/>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68"/>
        <v>0</v>
      </c>
      <c r="AB2007" s="211" t="str">
        <f t="shared" si="269"/>
        <v/>
      </c>
    </row>
    <row r="2008" spans="1:28" s="210" customFormat="1" ht="20.399999999999999">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67"/>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68"/>
        <v>0</v>
      </c>
      <c r="AB2008" s="211" t="str">
        <f t="shared" si="269"/>
        <v/>
      </c>
    </row>
    <row r="2009" spans="1:28" s="210" customFormat="1" ht="20.399999999999999">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67"/>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68"/>
        <v>0</v>
      </c>
      <c r="AB2009" s="211" t="str">
        <f t="shared" si="269"/>
        <v/>
      </c>
    </row>
    <row r="2010" spans="1:28" s="210" customFormat="1" ht="20.399999999999999">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67"/>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68"/>
        <v>0</v>
      </c>
      <c r="AB2010" s="211" t="str">
        <f t="shared" si="269"/>
        <v/>
      </c>
    </row>
    <row r="2011" spans="1:28" s="210" customFormat="1" ht="20.399999999999999">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67"/>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68"/>
        <v>0</v>
      </c>
      <c r="AB2011" s="211" t="str">
        <f t="shared" si="269"/>
        <v/>
      </c>
    </row>
    <row r="2012" spans="1:28" s="210" customFormat="1" ht="20.399999999999999">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70">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71">IF(AND(C2012="Smelter not listed",OR(LEN(D2012)=0,LEN(E2012)=0)),1,0)</f>
        <v>0</v>
      </c>
      <c r="AB2012" s="211" t="str">
        <f t="shared" ref="AB2012:AB2042" si="272">B2012&amp;C2012</f>
        <v/>
      </c>
    </row>
    <row r="2013" spans="1:28" s="210" customFormat="1" ht="20.399999999999999">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70"/>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71"/>
        <v>0</v>
      </c>
      <c r="AB2013" s="211" t="str">
        <f t="shared" si="272"/>
        <v/>
      </c>
    </row>
    <row r="2014" spans="1:28" s="210" customFormat="1" ht="20.399999999999999">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70"/>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71"/>
        <v>0</v>
      </c>
      <c r="AB2014" s="211" t="str">
        <f t="shared" si="272"/>
        <v/>
      </c>
    </row>
    <row r="2015" spans="1:28" s="210" customFormat="1" ht="20.399999999999999">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70"/>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71"/>
        <v>0</v>
      </c>
      <c r="AB2015" s="211" t="str">
        <f t="shared" si="272"/>
        <v/>
      </c>
    </row>
    <row r="2016" spans="1:28" s="210" customFormat="1" ht="20.399999999999999">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70"/>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71"/>
        <v>0</v>
      </c>
      <c r="AB2016" s="211" t="str">
        <f t="shared" si="272"/>
        <v/>
      </c>
    </row>
    <row r="2017" spans="1:28" s="210" customFormat="1" ht="20.399999999999999">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70"/>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71"/>
        <v>0</v>
      </c>
      <c r="AB2017" s="211" t="str">
        <f t="shared" si="272"/>
        <v/>
      </c>
    </row>
    <row r="2018" spans="1:28" s="210" customFormat="1" ht="20.399999999999999">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70"/>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71"/>
        <v>0</v>
      </c>
      <c r="AB2018" s="211" t="str">
        <f t="shared" si="272"/>
        <v/>
      </c>
    </row>
    <row r="2019" spans="1:28" s="210" customFormat="1" ht="20.399999999999999">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70"/>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71"/>
        <v>0</v>
      </c>
      <c r="AB2019" s="211" t="str">
        <f t="shared" si="272"/>
        <v/>
      </c>
    </row>
    <row r="2020" spans="1:28" s="210" customFormat="1" ht="20.399999999999999">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70"/>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71"/>
        <v>0</v>
      </c>
      <c r="AB2020" s="211" t="str">
        <f t="shared" si="272"/>
        <v/>
      </c>
    </row>
    <row r="2021" spans="1:28" s="210" customFormat="1" ht="20.399999999999999">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70"/>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71"/>
        <v>0</v>
      </c>
      <c r="AB2021" s="211" t="str">
        <f t="shared" si="272"/>
        <v/>
      </c>
    </row>
    <row r="2022" spans="1:28" s="210" customFormat="1" ht="20.399999999999999">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70"/>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71"/>
        <v>0</v>
      </c>
      <c r="AB2022" s="211" t="str">
        <f t="shared" si="272"/>
        <v/>
      </c>
    </row>
    <row r="2023" spans="1:28" s="210" customFormat="1" ht="20.399999999999999">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70"/>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71"/>
        <v>0</v>
      </c>
      <c r="AB2023" s="211" t="str">
        <f t="shared" si="272"/>
        <v/>
      </c>
    </row>
    <row r="2024" spans="1:28" s="210" customFormat="1" ht="20.399999999999999">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70"/>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71"/>
        <v>0</v>
      </c>
      <c r="AB2024" s="211" t="str">
        <f t="shared" si="272"/>
        <v/>
      </c>
    </row>
    <row r="2025" spans="1:28" s="210" customFormat="1" ht="20.399999999999999">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70"/>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71"/>
        <v>0</v>
      </c>
      <c r="AB2025" s="211" t="str">
        <f t="shared" si="272"/>
        <v/>
      </c>
    </row>
    <row r="2026" spans="1:28" s="210" customFormat="1" ht="20.399999999999999">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70"/>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71"/>
        <v>0</v>
      </c>
      <c r="AB2026" s="211" t="str">
        <f t="shared" si="272"/>
        <v/>
      </c>
    </row>
    <row r="2027" spans="1:28" s="210" customFormat="1" ht="20.399999999999999">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70"/>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71"/>
        <v>0</v>
      </c>
      <c r="AB2027" s="211" t="str">
        <f t="shared" si="272"/>
        <v/>
      </c>
    </row>
    <row r="2028" spans="1:28" s="210" customFormat="1" ht="20.399999999999999">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70"/>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71"/>
        <v>0</v>
      </c>
      <c r="AB2028" s="211" t="str">
        <f t="shared" si="272"/>
        <v/>
      </c>
    </row>
    <row r="2029" spans="1:28" s="210" customFormat="1" ht="20.399999999999999">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70"/>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71"/>
        <v>0</v>
      </c>
      <c r="AB2029" s="211" t="str">
        <f t="shared" si="272"/>
        <v/>
      </c>
    </row>
    <row r="2030" spans="1:28" s="210" customFormat="1" ht="20.399999999999999">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70"/>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71"/>
        <v>0</v>
      </c>
      <c r="AB2030" s="211" t="str">
        <f t="shared" si="272"/>
        <v/>
      </c>
    </row>
    <row r="2031" spans="1:28" s="210" customFormat="1" ht="20.399999999999999">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70"/>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71"/>
        <v>0</v>
      </c>
      <c r="AB2031" s="211" t="str">
        <f t="shared" si="272"/>
        <v/>
      </c>
    </row>
    <row r="2032" spans="1:28" s="210" customFormat="1" ht="20.399999999999999">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70"/>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71"/>
        <v>0</v>
      </c>
      <c r="AB2032" s="211" t="str">
        <f t="shared" si="272"/>
        <v/>
      </c>
    </row>
    <row r="2033" spans="1:28" s="210" customFormat="1" ht="20.399999999999999">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70"/>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71"/>
        <v>0</v>
      </c>
      <c r="AB2033" s="211" t="str">
        <f t="shared" si="272"/>
        <v/>
      </c>
    </row>
    <row r="2034" spans="1:28" s="210" customFormat="1" ht="20.399999999999999">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70"/>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71"/>
        <v>0</v>
      </c>
      <c r="AB2034" s="211" t="str">
        <f t="shared" si="272"/>
        <v/>
      </c>
    </row>
    <row r="2035" spans="1:28" s="210" customFormat="1" ht="20.399999999999999">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70"/>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71"/>
        <v>0</v>
      </c>
      <c r="AB2035" s="211" t="str">
        <f t="shared" si="272"/>
        <v/>
      </c>
    </row>
    <row r="2036" spans="1:28" s="210" customFormat="1" ht="20.399999999999999">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70"/>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71"/>
        <v>0</v>
      </c>
      <c r="AB2036" s="211" t="str">
        <f t="shared" si="272"/>
        <v/>
      </c>
    </row>
    <row r="2037" spans="1:28" s="210" customFormat="1" ht="20.399999999999999">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70"/>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71"/>
        <v>0</v>
      </c>
      <c r="AB2037" s="211" t="str">
        <f t="shared" si="272"/>
        <v/>
      </c>
    </row>
    <row r="2038" spans="1:28" s="210" customFormat="1" ht="20.399999999999999">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70"/>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71"/>
        <v>0</v>
      </c>
      <c r="AB2038" s="211" t="str">
        <f t="shared" si="272"/>
        <v/>
      </c>
    </row>
    <row r="2039" spans="1:28" s="210" customFormat="1" ht="20.399999999999999">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70"/>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71"/>
        <v>0</v>
      </c>
      <c r="AB2039" s="211" t="str">
        <f t="shared" si="272"/>
        <v/>
      </c>
    </row>
    <row r="2040" spans="1:28" s="210" customFormat="1" ht="20.399999999999999">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70"/>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71"/>
        <v>0</v>
      </c>
      <c r="AB2040" s="211" t="str">
        <f t="shared" si="272"/>
        <v/>
      </c>
    </row>
    <row r="2041" spans="1:28" s="210" customFormat="1" ht="20.399999999999999">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70"/>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71"/>
        <v>0</v>
      </c>
      <c r="AB2041" s="211" t="str">
        <f t="shared" si="272"/>
        <v/>
      </c>
    </row>
    <row r="2042" spans="1:28" s="210" customFormat="1" ht="20.399999999999999">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70"/>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71"/>
        <v>0</v>
      </c>
      <c r="AB2042" s="211" t="str">
        <f t="shared" si="272"/>
        <v/>
      </c>
    </row>
    <row r="2043" spans="1:28" s="210" customFormat="1" ht="20.399999999999999">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73">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74">IF(AND(C2043="Smelter not listed",OR(LEN(D2043)=0,LEN(E2043)=0)),1,0)</f>
        <v>0</v>
      </c>
      <c r="AB2043" s="211" t="str">
        <f t="shared" ref="AB2043" si="275">B2043&amp;C2043</f>
        <v/>
      </c>
    </row>
    <row r="2044" spans="1:28" s="210" customFormat="1" ht="20.399999999999999">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76">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77">IF(AND(C2044="Smelter not listed",OR(LEN(D2044)=0,LEN(E2044)=0)),1,0)</f>
        <v>0</v>
      </c>
      <c r="AB2044" s="211" t="str">
        <f t="shared" ref="AB2044:AB2075" si="278">B2044&amp;C2044</f>
        <v/>
      </c>
    </row>
    <row r="2045" spans="1:28" s="210" customFormat="1" ht="20.399999999999999">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76"/>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77"/>
        <v>0</v>
      </c>
      <c r="AB2045" s="211" t="str">
        <f t="shared" si="278"/>
        <v/>
      </c>
    </row>
    <row r="2046" spans="1:28" s="210" customFormat="1" ht="20.399999999999999">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76"/>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77"/>
        <v>0</v>
      </c>
      <c r="AB2046" s="211" t="str">
        <f t="shared" si="278"/>
        <v/>
      </c>
    </row>
    <row r="2047" spans="1:28" s="210" customFormat="1" ht="20.399999999999999">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76"/>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77"/>
        <v>0</v>
      </c>
      <c r="AB2047" s="211" t="str">
        <f t="shared" si="278"/>
        <v/>
      </c>
    </row>
    <row r="2048" spans="1:28" s="210" customFormat="1" ht="20.399999999999999">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76"/>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77"/>
        <v>0</v>
      </c>
      <c r="AB2048" s="211" t="str">
        <f t="shared" si="278"/>
        <v/>
      </c>
    </row>
    <row r="2049" spans="1:28" s="210" customFormat="1" ht="20.399999999999999">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76"/>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77"/>
        <v>0</v>
      </c>
      <c r="AB2049" s="211" t="str">
        <f t="shared" si="278"/>
        <v/>
      </c>
    </row>
    <row r="2050" spans="1:28" s="210" customFormat="1" ht="20.399999999999999">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76"/>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77"/>
        <v>0</v>
      </c>
      <c r="AB2050" s="211" t="str">
        <f t="shared" si="278"/>
        <v/>
      </c>
    </row>
    <row r="2051" spans="1:28" s="210" customFormat="1" ht="20.399999999999999">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76"/>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77"/>
        <v>0</v>
      </c>
      <c r="AB2051" s="211" t="str">
        <f t="shared" si="278"/>
        <v/>
      </c>
    </row>
    <row r="2052" spans="1:28" s="210" customFormat="1" ht="20.399999999999999">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76"/>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77"/>
        <v>0</v>
      </c>
      <c r="AB2052" s="211" t="str">
        <f t="shared" si="278"/>
        <v/>
      </c>
    </row>
    <row r="2053" spans="1:28" s="210" customFormat="1" ht="20.399999999999999">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76"/>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77"/>
        <v>0</v>
      </c>
      <c r="AB2053" s="211" t="str">
        <f t="shared" si="278"/>
        <v/>
      </c>
    </row>
    <row r="2054" spans="1:28" s="210" customFormat="1" ht="20.399999999999999">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76"/>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77"/>
        <v>0</v>
      </c>
      <c r="AB2054" s="211" t="str">
        <f t="shared" si="278"/>
        <v/>
      </c>
    </row>
    <row r="2055" spans="1:28" s="210" customFormat="1" ht="20.399999999999999">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76"/>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77"/>
        <v>0</v>
      </c>
      <c r="AB2055" s="211" t="str">
        <f t="shared" si="278"/>
        <v/>
      </c>
    </row>
    <row r="2056" spans="1:28" s="210" customFormat="1" ht="20.399999999999999">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76"/>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77"/>
        <v>0</v>
      </c>
      <c r="AB2056" s="211" t="str">
        <f t="shared" si="278"/>
        <v/>
      </c>
    </row>
    <row r="2057" spans="1:28" s="210" customFormat="1" ht="20.399999999999999">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76"/>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77"/>
        <v>0</v>
      </c>
      <c r="AB2057" s="211" t="str">
        <f t="shared" si="278"/>
        <v/>
      </c>
    </row>
    <row r="2058" spans="1:28" s="210" customFormat="1" ht="20.399999999999999">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76"/>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77"/>
        <v>0</v>
      </c>
      <c r="AB2058" s="211" t="str">
        <f t="shared" si="278"/>
        <v/>
      </c>
    </row>
    <row r="2059" spans="1:28" s="210" customFormat="1" ht="20.399999999999999">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76"/>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77"/>
        <v>0</v>
      </c>
      <c r="AB2059" s="211" t="str">
        <f t="shared" si="278"/>
        <v/>
      </c>
    </row>
    <row r="2060" spans="1:28" s="210" customFormat="1" ht="20.399999999999999">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76"/>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77"/>
        <v>0</v>
      </c>
      <c r="AB2060" s="211" t="str">
        <f t="shared" si="278"/>
        <v/>
      </c>
    </row>
    <row r="2061" spans="1:28" s="210" customFormat="1" ht="20.399999999999999">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76"/>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77"/>
        <v>0</v>
      </c>
      <c r="AB2061" s="211" t="str">
        <f t="shared" si="278"/>
        <v/>
      </c>
    </row>
    <row r="2062" spans="1:28" s="210" customFormat="1" ht="20.399999999999999">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76"/>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77"/>
        <v>0</v>
      </c>
      <c r="AB2062" s="211" t="str">
        <f t="shared" si="278"/>
        <v/>
      </c>
    </row>
    <row r="2063" spans="1:28" s="210" customFormat="1" ht="20.399999999999999">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76"/>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77"/>
        <v>0</v>
      </c>
      <c r="AB2063" s="211" t="str">
        <f t="shared" si="278"/>
        <v/>
      </c>
    </row>
    <row r="2064" spans="1:28" s="210" customFormat="1" ht="20.399999999999999">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76"/>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77"/>
        <v>0</v>
      </c>
      <c r="AB2064" s="211" t="str">
        <f t="shared" si="278"/>
        <v/>
      </c>
    </row>
    <row r="2065" spans="1:28" s="210" customFormat="1" ht="20.399999999999999">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76"/>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77"/>
        <v>0</v>
      </c>
      <c r="AB2065" s="211" t="str">
        <f t="shared" si="278"/>
        <v/>
      </c>
    </row>
    <row r="2066" spans="1:28" s="210" customFormat="1" ht="20.399999999999999">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76"/>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77"/>
        <v>0</v>
      </c>
      <c r="AB2066" s="211" t="str">
        <f t="shared" si="278"/>
        <v/>
      </c>
    </row>
    <row r="2067" spans="1:28" s="210" customFormat="1" ht="20.399999999999999">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76"/>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77"/>
        <v>0</v>
      </c>
      <c r="AB2067" s="211" t="str">
        <f t="shared" si="278"/>
        <v/>
      </c>
    </row>
    <row r="2068" spans="1:28" s="210" customFormat="1" ht="20.399999999999999">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76"/>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77"/>
        <v>0</v>
      </c>
      <c r="AB2068" s="211" t="str">
        <f t="shared" si="278"/>
        <v/>
      </c>
    </row>
    <row r="2069" spans="1:28" s="210" customFormat="1" ht="20.399999999999999">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76"/>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77"/>
        <v>0</v>
      </c>
      <c r="AB2069" s="211" t="str">
        <f t="shared" si="278"/>
        <v/>
      </c>
    </row>
    <row r="2070" spans="1:28" s="210" customFormat="1" ht="20.399999999999999">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76"/>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77"/>
        <v>0</v>
      </c>
      <c r="AB2070" s="211" t="str">
        <f t="shared" si="278"/>
        <v/>
      </c>
    </row>
    <row r="2071" spans="1:28" s="210" customFormat="1" ht="20.399999999999999">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76"/>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77"/>
        <v>0</v>
      </c>
      <c r="AB2071" s="211" t="str">
        <f t="shared" si="278"/>
        <v/>
      </c>
    </row>
    <row r="2072" spans="1:28" s="210" customFormat="1" ht="20.399999999999999">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76"/>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77"/>
        <v>0</v>
      </c>
      <c r="AB2072" s="211" t="str">
        <f t="shared" si="278"/>
        <v/>
      </c>
    </row>
    <row r="2073" spans="1:28" s="210" customFormat="1" ht="20.399999999999999">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76"/>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77"/>
        <v>0</v>
      </c>
      <c r="AB2073" s="211" t="str">
        <f t="shared" si="278"/>
        <v/>
      </c>
    </row>
    <row r="2074" spans="1:28" s="210" customFormat="1" ht="20.399999999999999">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76"/>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77"/>
        <v>0</v>
      </c>
      <c r="AB2074" s="211" t="str">
        <f t="shared" si="278"/>
        <v/>
      </c>
    </row>
    <row r="2075" spans="1:28" s="210" customFormat="1" ht="20.399999999999999">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76"/>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77"/>
        <v>0</v>
      </c>
      <c r="AB2075" s="211" t="str">
        <f t="shared" si="278"/>
        <v/>
      </c>
    </row>
    <row r="2076" spans="1:28" s="210" customFormat="1" ht="20.399999999999999">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79">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80">IF(AND(C2076="Smelter not listed",OR(LEN(D2076)=0,LEN(E2076)=0)),1,0)</f>
        <v>0</v>
      </c>
      <c r="AB2076" s="211" t="str">
        <f t="shared" ref="AB2076:AB2106" si="281">B2076&amp;C2076</f>
        <v/>
      </c>
    </row>
    <row r="2077" spans="1:28" s="210" customFormat="1" ht="20.399999999999999">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79"/>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80"/>
        <v>0</v>
      </c>
      <c r="AB2077" s="211" t="str">
        <f t="shared" si="281"/>
        <v/>
      </c>
    </row>
    <row r="2078" spans="1:28" s="210" customFormat="1" ht="20.399999999999999">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79"/>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80"/>
        <v>0</v>
      </c>
      <c r="AB2078" s="211" t="str">
        <f t="shared" si="281"/>
        <v/>
      </c>
    </row>
    <row r="2079" spans="1:28" s="210" customFormat="1" ht="20.399999999999999">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79"/>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80"/>
        <v>0</v>
      </c>
      <c r="AB2079" s="211" t="str">
        <f t="shared" si="281"/>
        <v/>
      </c>
    </row>
    <row r="2080" spans="1:28" s="210" customFormat="1" ht="20.399999999999999">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79"/>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80"/>
        <v>0</v>
      </c>
      <c r="AB2080" s="211" t="str">
        <f t="shared" si="281"/>
        <v/>
      </c>
    </row>
    <row r="2081" spans="1:28" s="210" customFormat="1" ht="20.399999999999999">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79"/>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80"/>
        <v>0</v>
      </c>
      <c r="AB2081" s="211" t="str">
        <f t="shared" si="281"/>
        <v/>
      </c>
    </row>
    <row r="2082" spans="1:28" s="210" customFormat="1" ht="20.399999999999999">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79"/>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80"/>
        <v>0</v>
      </c>
      <c r="AB2082" s="211" t="str">
        <f t="shared" si="281"/>
        <v/>
      </c>
    </row>
    <row r="2083" spans="1:28" s="210" customFormat="1" ht="20.399999999999999">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79"/>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80"/>
        <v>0</v>
      </c>
      <c r="AB2083" s="211" t="str">
        <f t="shared" si="281"/>
        <v/>
      </c>
    </row>
    <row r="2084" spans="1:28" s="210" customFormat="1" ht="20.399999999999999">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79"/>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80"/>
        <v>0</v>
      </c>
      <c r="AB2084" s="211" t="str">
        <f t="shared" si="281"/>
        <v/>
      </c>
    </row>
    <row r="2085" spans="1:28" s="210" customFormat="1" ht="20.399999999999999">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79"/>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80"/>
        <v>0</v>
      </c>
      <c r="AB2085" s="211" t="str">
        <f t="shared" si="281"/>
        <v/>
      </c>
    </row>
    <row r="2086" spans="1:28" s="210" customFormat="1" ht="20.399999999999999">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79"/>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80"/>
        <v>0</v>
      </c>
      <c r="AB2086" s="211" t="str">
        <f t="shared" si="281"/>
        <v/>
      </c>
    </row>
    <row r="2087" spans="1:28" s="210" customFormat="1" ht="20.399999999999999">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79"/>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80"/>
        <v>0</v>
      </c>
      <c r="AB2087" s="211" t="str">
        <f t="shared" si="281"/>
        <v/>
      </c>
    </row>
    <row r="2088" spans="1:28" s="210" customFormat="1" ht="20.399999999999999">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79"/>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80"/>
        <v>0</v>
      </c>
      <c r="AB2088" s="211" t="str">
        <f t="shared" si="281"/>
        <v/>
      </c>
    </row>
    <row r="2089" spans="1:28" s="210" customFormat="1" ht="20.399999999999999">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79"/>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80"/>
        <v>0</v>
      </c>
      <c r="AB2089" s="211" t="str">
        <f t="shared" si="281"/>
        <v/>
      </c>
    </row>
    <row r="2090" spans="1:28" s="210" customFormat="1" ht="20.399999999999999">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79"/>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80"/>
        <v>0</v>
      </c>
      <c r="AB2090" s="211" t="str">
        <f t="shared" si="281"/>
        <v/>
      </c>
    </row>
    <row r="2091" spans="1:28" s="210" customFormat="1" ht="20.399999999999999">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79"/>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80"/>
        <v>0</v>
      </c>
      <c r="AB2091" s="211" t="str">
        <f t="shared" si="281"/>
        <v/>
      </c>
    </row>
    <row r="2092" spans="1:28" s="210" customFormat="1" ht="20.399999999999999">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79"/>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80"/>
        <v>0</v>
      </c>
      <c r="AB2092" s="211" t="str">
        <f t="shared" si="281"/>
        <v/>
      </c>
    </row>
    <row r="2093" spans="1:28" s="210" customFormat="1" ht="20.399999999999999">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79"/>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80"/>
        <v>0</v>
      </c>
      <c r="AB2093" s="211" t="str">
        <f t="shared" si="281"/>
        <v/>
      </c>
    </row>
    <row r="2094" spans="1:28" s="210" customFormat="1" ht="20.399999999999999">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79"/>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80"/>
        <v>0</v>
      </c>
      <c r="AB2094" s="211" t="str">
        <f t="shared" si="281"/>
        <v/>
      </c>
    </row>
    <row r="2095" spans="1:28" s="210" customFormat="1" ht="20.399999999999999">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79"/>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80"/>
        <v>0</v>
      </c>
      <c r="AB2095" s="211" t="str">
        <f t="shared" si="281"/>
        <v/>
      </c>
    </row>
    <row r="2096" spans="1:28" s="210" customFormat="1" ht="20.399999999999999">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79"/>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80"/>
        <v>0</v>
      </c>
      <c r="AB2096" s="211" t="str">
        <f t="shared" si="281"/>
        <v/>
      </c>
    </row>
    <row r="2097" spans="1:28" s="210" customFormat="1" ht="20.399999999999999">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79"/>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80"/>
        <v>0</v>
      </c>
      <c r="AB2097" s="211" t="str">
        <f t="shared" si="281"/>
        <v/>
      </c>
    </row>
    <row r="2098" spans="1:28" s="210" customFormat="1" ht="20.399999999999999">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79"/>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80"/>
        <v>0</v>
      </c>
      <c r="AB2098" s="211" t="str">
        <f t="shared" si="281"/>
        <v/>
      </c>
    </row>
    <row r="2099" spans="1:28" s="210" customFormat="1" ht="20.399999999999999">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79"/>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80"/>
        <v>0</v>
      </c>
      <c r="AB2099" s="211" t="str">
        <f t="shared" si="281"/>
        <v/>
      </c>
    </row>
    <row r="2100" spans="1:28" s="210" customFormat="1" ht="20.399999999999999">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79"/>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80"/>
        <v>0</v>
      </c>
      <c r="AB2100" s="211" t="str">
        <f t="shared" si="281"/>
        <v/>
      </c>
    </row>
    <row r="2101" spans="1:28" s="210" customFormat="1" ht="20.399999999999999">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79"/>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80"/>
        <v>0</v>
      </c>
      <c r="AB2101" s="211" t="str">
        <f t="shared" si="281"/>
        <v/>
      </c>
    </row>
    <row r="2102" spans="1:28" s="210" customFormat="1" ht="20.399999999999999">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79"/>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80"/>
        <v>0</v>
      </c>
      <c r="AB2102" s="211" t="str">
        <f t="shared" si="281"/>
        <v/>
      </c>
    </row>
    <row r="2103" spans="1:28" s="210" customFormat="1" ht="20.399999999999999">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79"/>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80"/>
        <v>0</v>
      </c>
      <c r="AB2103" s="211" t="str">
        <f t="shared" si="281"/>
        <v/>
      </c>
    </row>
    <row r="2104" spans="1:28" s="210" customFormat="1" ht="20.399999999999999">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79"/>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80"/>
        <v>0</v>
      </c>
      <c r="AB2104" s="211" t="str">
        <f t="shared" si="281"/>
        <v/>
      </c>
    </row>
    <row r="2105" spans="1:28" s="210" customFormat="1" ht="20.399999999999999">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79"/>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80"/>
        <v>0</v>
      </c>
      <c r="AB2105" s="211" t="str">
        <f t="shared" si="281"/>
        <v/>
      </c>
    </row>
    <row r="2106" spans="1:28" s="210" customFormat="1" ht="20.399999999999999">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79"/>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80"/>
        <v>0</v>
      </c>
      <c r="AB2106" s="211" t="str">
        <f t="shared" si="281"/>
        <v/>
      </c>
    </row>
    <row r="2107" spans="1:28" s="210" customFormat="1" ht="20.399999999999999">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82">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83">IF(AND(C2107="Smelter not listed",OR(LEN(D2107)=0,LEN(E2107)=0)),1,0)</f>
        <v>0</v>
      </c>
      <c r="AB2107" s="211" t="str">
        <f t="shared" ref="AB2107" si="284">B2107&amp;C2107</f>
        <v/>
      </c>
    </row>
    <row r="2108" spans="1:28" s="210" customFormat="1" ht="20.399999999999999">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85">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286">IF(AND(C2108="Smelter not listed",OR(LEN(D2108)=0,LEN(E2108)=0)),1,0)</f>
        <v>0</v>
      </c>
      <c r="AB2108" s="211" t="str">
        <f t="shared" ref="AB2108:AB2139" si="287">B2108&amp;C2108</f>
        <v/>
      </c>
    </row>
    <row r="2109" spans="1:28" s="210" customFormat="1" ht="20.399999999999999">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85"/>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286"/>
        <v>0</v>
      </c>
      <c r="AB2109" s="211" t="str">
        <f t="shared" si="287"/>
        <v/>
      </c>
    </row>
    <row r="2110" spans="1:28" s="210" customFormat="1" ht="20.399999999999999">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85"/>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286"/>
        <v>0</v>
      </c>
      <c r="AB2110" s="211" t="str">
        <f t="shared" si="287"/>
        <v/>
      </c>
    </row>
    <row r="2111" spans="1:28" s="210" customFormat="1" ht="20.399999999999999">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85"/>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286"/>
        <v>0</v>
      </c>
      <c r="AB2111" s="211" t="str">
        <f t="shared" si="287"/>
        <v/>
      </c>
    </row>
    <row r="2112" spans="1:28" s="210" customFormat="1" ht="20.399999999999999">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85"/>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286"/>
        <v>0</v>
      </c>
      <c r="AB2112" s="211" t="str">
        <f t="shared" si="287"/>
        <v/>
      </c>
    </row>
    <row r="2113" spans="1:28" s="210" customFormat="1" ht="20.399999999999999">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85"/>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286"/>
        <v>0</v>
      </c>
      <c r="AB2113" s="211" t="str">
        <f t="shared" si="287"/>
        <v/>
      </c>
    </row>
    <row r="2114" spans="1:28" s="210" customFormat="1" ht="20.399999999999999">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85"/>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286"/>
        <v>0</v>
      </c>
      <c r="AB2114" s="211" t="str">
        <f t="shared" si="287"/>
        <v/>
      </c>
    </row>
    <row r="2115" spans="1:28" s="210" customFormat="1" ht="20.399999999999999">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85"/>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286"/>
        <v>0</v>
      </c>
      <c r="AB2115" s="211" t="str">
        <f t="shared" si="287"/>
        <v/>
      </c>
    </row>
    <row r="2116" spans="1:28" s="210" customFormat="1" ht="20.399999999999999">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85"/>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286"/>
        <v>0</v>
      </c>
      <c r="AB2116" s="211" t="str">
        <f t="shared" si="287"/>
        <v/>
      </c>
    </row>
    <row r="2117" spans="1:28" s="210" customFormat="1" ht="20.399999999999999">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85"/>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286"/>
        <v>0</v>
      </c>
      <c r="AB2117" s="211" t="str">
        <f t="shared" si="287"/>
        <v/>
      </c>
    </row>
    <row r="2118" spans="1:28" s="210" customFormat="1" ht="20.399999999999999">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85"/>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286"/>
        <v>0</v>
      </c>
      <c r="AB2118" s="211" t="str">
        <f t="shared" si="287"/>
        <v/>
      </c>
    </row>
    <row r="2119" spans="1:28" s="210" customFormat="1" ht="20.399999999999999">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85"/>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286"/>
        <v>0</v>
      </c>
      <c r="AB2119" s="211" t="str">
        <f t="shared" si="287"/>
        <v/>
      </c>
    </row>
    <row r="2120" spans="1:28" s="210" customFormat="1" ht="20.399999999999999">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85"/>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286"/>
        <v>0</v>
      </c>
      <c r="AB2120" s="211" t="str">
        <f t="shared" si="287"/>
        <v/>
      </c>
    </row>
    <row r="2121" spans="1:28" s="210" customFormat="1" ht="20.399999999999999">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85"/>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286"/>
        <v>0</v>
      </c>
      <c r="AB2121" s="211" t="str">
        <f t="shared" si="287"/>
        <v/>
      </c>
    </row>
    <row r="2122" spans="1:28" s="210" customFormat="1" ht="20.399999999999999">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85"/>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286"/>
        <v>0</v>
      </c>
      <c r="AB2122" s="211" t="str">
        <f t="shared" si="287"/>
        <v/>
      </c>
    </row>
    <row r="2123" spans="1:28" s="210" customFormat="1" ht="20.399999999999999">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85"/>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286"/>
        <v>0</v>
      </c>
      <c r="AB2123" s="211" t="str">
        <f t="shared" si="287"/>
        <v/>
      </c>
    </row>
    <row r="2124" spans="1:28" s="210" customFormat="1" ht="20.399999999999999">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85"/>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286"/>
        <v>0</v>
      </c>
      <c r="AB2124" s="211" t="str">
        <f t="shared" si="287"/>
        <v/>
      </c>
    </row>
    <row r="2125" spans="1:28" s="210" customFormat="1" ht="20.399999999999999">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85"/>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286"/>
        <v>0</v>
      </c>
      <c r="AB2125" s="211" t="str">
        <f t="shared" si="287"/>
        <v/>
      </c>
    </row>
    <row r="2126" spans="1:28" s="210" customFormat="1" ht="20.399999999999999">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85"/>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286"/>
        <v>0</v>
      </c>
      <c r="AB2126" s="211" t="str">
        <f t="shared" si="287"/>
        <v/>
      </c>
    </row>
    <row r="2127" spans="1:28" s="210" customFormat="1" ht="20.399999999999999">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85"/>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286"/>
        <v>0</v>
      </c>
      <c r="AB2127" s="211" t="str">
        <f t="shared" si="287"/>
        <v/>
      </c>
    </row>
    <row r="2128" spans="1:28" s="210" customFormat="1" ht="20.399999999999999">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85"/>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286"/>
        <v>0</v>
      </c>
      <c r="AB2128" s="211" t="str">
        <f t="shared" si="287"/>
        <v/>
      </c>
    </row>
    <row r="2129" spans="1:28" s="210" customFormat="1" ht="20.399999999999999">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85"/>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286"/>
        <v>0</v>
      </c>
      <c r="AB2129" s="211" t="str">
        <f t="shared" si="287"/>
        <v/>
      </c>
    </row>
    <row r="2130" spans="1:28" s="210" customFormat="1" ht="20.399999999999999">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85"/>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286"/>
        <v>0</v>
      </c>
      <c r="AB2130" s="211" t="str">
        <f t="shared" si="287"/>
        <v/>
      </c>
    </row>
    <row r="2131" spans="1:28" s="210" customFormat="1" ht="20.399999999999999">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85"/>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286"/>
        <v>0</v>
      </c>
      <c r="AB2131" s="211" t="str">
        <f t="shared" si="287"/>
        <v/>
      </c>
    </row>
    <row r="2132" spans="1:28" s="210" customFormat="1" ht="20.399999999999999">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85"/>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286"/>
        <v>0</v>
      </c>
      <c r="AB2132" s="211" t="str">
        <f t="shared" si="287"/>
        <v/>
      </c>
    </row>
    <row r="2133" spans="1:28" s="210" customFormat="1" ht="20.399999999999999">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85"/>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286"/>
        <v>0</v>
      </c>
      <c r="AB2133" s="211" t="str">
        <f t="shared" si="287"/>
        <v/>
      </c>
    </row>
    <row r="2134" spans="1:28" s="210" customFormat="1" ht="20.399999999999999">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85"/>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286"/>
        <v>0</v>
      </c>
      <c r="AB2134" s="211" t="str">
        <f t="shared" si="287"/>
        <v/>
      </c>
    </row>
    <row r="2135" spans="1:28" s="210" customFormat="1" ht="20.399999999999999">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85"/>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286"/>
        <v>0</v>
      </c>
      <c r="AB2135" s="211" t="str">
        <f t="shared" si="287"/>
        <v/>
      </c>
    </row>
    <row r="2136" spans="1:28" s="210" customFormat="1" ht="20.399999999999999">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85"/>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286"/>
        <v>0</v>
      </c>
      <c r="AB2136" s="211" t="str">
        <f t="shared" si="287"/>
        <v/>
      </c>
    </row>
    <row r="2137" spans="1:28" s="210" customFormat="1" ht="20.399999999999999">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85"/>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286"/>
        <v>0</v>
      </c>
      <c r="AB2137" s="211" t="str">
        <f t="shared" si="287"/>
        <v/>
      </c>
    </row>
    <row r="2138" spans="1:28" s="210" customFormat="1" ht="20.399999999999999">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85"/>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286"/>
        <v>0</v>
      </c>
      <c r="AB2138" s="211" t="str">
        <f t="shared" si="287"/>
        <v/>
      </c>
    </row>
    <row r="2139" spans="1:28" s="210" customFormat="1" ht="20.399999999999999">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85"/>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286"/>
        <v>0</v>
      </c>
      <c r="AB2139" s="211" t="str">
        <f t="shared" si="287"/>
        <v/>
      </c>
    </row>
    <row r="2140" spans="1:28" s="210" customFormat="1" ht="20.399999999999999">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288">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289">IF(AND(C2140="Smelter not listed",OR(LEN(D2140)=0,LEN(E2140)=0)),1,0)</f>
        <v>0</v>
      </c>
      <c r="AB2140" s="211" t="str">
        <f t="shared" ref="AB2140:AB2170" si="290">B2140&amp;C2140</f>
        <v/>
      </c>
    </row>
    <row r="2141" spans="1:28" s="210" customFormat="1" ht="20.399999999999999">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288"/>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289"/>
        <v>0</v>
      </c>
      <c r="AB2141" s="211" t="str">
        <f t="shared" si="290"/>
        <v/>
      </c>
    </row>
    <row r="2142" spans="1:28" s="210" customFormat="1" ht="20.399999999999999">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288"/>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289"/>
        <v>0</v>
      </c>
      <c r="AB2142" s="211" t="str">
        <f t="shared" si="290"/>
        <v/>
      </c>
    </row>
    <row r="2143" spans="1:28" s="210" customFormat="1" ht="20.399999999999999">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288"/>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289"/>
        <v>0</v>
      </c>
      <c r="AB2143" s="211" t="str">
        <f t="shared" si="290"/>
        <v/>
      </c>
    </row>
    <row r="2144" spans="1:28" s="210" customFormat="1" ht="20.399999999999999">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288"/>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289"/>
        <v>0</v>
      </c>
      <c r="AB2144" s="211" t="str">
        <f t="shared" si="290"/>
        <v/>
      </c>
    </row>
    <row r="2145" spans="1:28" s="210" customFormat="1" ht="20.399999999999999">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288"/>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289"/>
        <v>0</v>
      </c>
      <c r="AB2145" s="211" t="str">
        <f t="shared" si="290"/>
        <v/>
      </c>
    </row>
    <row r="2146" spans="1:28" s="210" customFormat="1" ht="20.399999999999999">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288"/>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289"/>
        <v>0</v>
      </c>
      <c r="AB2146" s="211" t="str">
        <f t="shared" si="290"/>
        <v/>
      </c>
    </row>
    <row r="2147" spans="1:28" s="210" customFormat="1" ht="20.399999999999999">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288"/>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289"/>
        <v>0</v>
      </c>
      <c r="AB2147" s="211" t="str">
        <f t="shared" si="290"/>
        <v/>
      </c>
    </row>
    <row r="2148" spans="1:28" s="210" customFormat="1" ht="20.399999999999999">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288"/>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289"/>
        <v>0</v>
      </c>
      <c r="AB2148" s="211" t="str">
        <f t="shared" si="290"/>
        <v/>
      </c>
    </row>
    <row r="2149" spans="1:28" s="210" customFormat="1" ht="20.399999999999999">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288"/>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289"/>
        <v>0</v>
      </c>
      <c r="AB2149" s="211" t="str">
        <f t="shared" si="290"/>
        <v/>
      </c>
    </row>
    <row r="2150" spans="1:28" s="210" customFormat="1" ht="20.399999999999999">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288"/>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289"/>
        <v>0</v>
      </c>
      <c r="AB2150" s="211" t="str">
        <f t="shared" si="290"/>
        <v/>
      </c>
    </row>
    <row r="2151" spans="1:28" s="210" customFormat="1" ht="20.399999999999999">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288"/>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289"/>
        <v>0</v>
      </c>
      <c r="AB2151" s="211" t="str">
        <f t="shared" si="290"/>
        <v/>
      </c>
    </row>
    <row r="2152" spans="1:28" s="210" customFormat="1" ht="20.399999999999999">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288"/>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289"/>
        <v>0</v>
      </c>
      <c r="AB2152" s="211" t="str">
        <f t="shared" si="290"/>
        <v/>
      </c>
    </row>
    <row r="2153" spans="1:28" s="210" customFormat="1" ht="20.399999999999999">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288"/>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289"/>
        <v>0</v>
      </c>
      <c r="AB2153" s="211" t="str">
        <f t="shared" si="290"/>
        <v/>
      </c>
    </row>
    <row r="2154" spans="1:28" s="210" customFormat="1" ht="20.399999999999999">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288"/>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289"/>
        <v>0</v>
      </c>
      <c r="AB2154" s="211" t="str">
        <f t="shared" si="290"/>
        <v/>
      </c>
    </row>
    <row r="2155" spans="1:28" s="210" customFormat="1" ht="20.399999999999999">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288"/>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289"/>
        <v>0</v>
      </c>
      <c r="AB2155" s="211" t="str">
        <f t="shared" si="290"/>
        <v/>
      </c>
    </row>
    <row r="2156" spans="1:28" s="210" customFormat="1" ht="20.399999999999999">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288"/>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289"/>
        <v>0</v>
      </c>
      <c r="AB2156" s="211" t="str">
        <f t="shared" si="290"/>
        <v/>
      </c>
    </row>
    <row r="2157" spans="1:28" s="210" customFormat="1" ht="20.399999999999999">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288"/>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289"/>
        <v>0</v>
      </c>
      <c r="AB2157" s="211" t="str">
        <f t="shared" si="290"/>
        <v/>
      </c>
    </row>
    <row r="2158" spans="1:28" s="210" customFormat="1" ht="20.399999999999999">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288"/>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289"/>
        <v>0</v>
      </c>
      <c r="AB2158" s="211" t="str">
        <f t="shared" si="290"/>
        <v/>
      </c>
    </row>
    <row r="2159" spans="1:28" s="210" customFormat="1" ht="20.399999999999999">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288"/>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289"/>
        <v>0</v>
      </c>
      <c r="AB2159" s="211" t="str">
        <f t="shared" si="290"/>
        <v/>
      </c>
    </row>
    <row r="2160" spans="1:28" s="210" customFormat="1" ht="20.399999999999999">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288"/>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289"/>
        <v>0</v>
      </c>
      <c r="AB2160" s="211" t="str">
        <f t="shared" si="290"/>
        <v/>
      </c>
    </row>
    <row r="2161" spans="1:28" s="210" customFormat="1" ht="20.399999999999999">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288"/>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289"/>
        <v>0</v>
      </c>
      <c r="AB2161" s="211" t="str">
        <f t="shared" si="290"/>
        <v/>
      </c>
    </row>
    <row r="2162" spans="1:28" s="210" customFormat="1" ht="20.399999999999999">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288"/>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289"/>
        <v>0</v>
      </c>
      <c r="AB2162" s="211" t="str">
        <f t="shared" si="290"/>
        <v/>
      </c>
    </row>
    <row r="2163" spans="1:28" s="210" customFormat="1" ht="20.399999999999999">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288"/>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289"/>
        <v>0</v>
      </c>
      <c r="AB2163" s="211" t="str">
        <f t="shared" si="290"/>
        <v/>
      </c>
    </row>
    <row r="2164" spans="1:28" s="210" customFormat="1" ht="20.399999999999999">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288"/>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289"/>
        <v>0</v>
      </c>
      <c r="AB2164" s="211" t="str">
        <f t="shared" si="290"/>
        <v/>
      </c>
    </row>
    <row r="2165" spans="1:28" s="210" customFormat="1" ht="20.399999999999999">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288"/>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289"/>
        <v>0</v>
      </c>
      <c r="AB2165" s="211" t="str">
        <f t="shared" si="290"/>
        <v/>
      </c>
    </row>
    <row r="2166" spans="1:28" s="210" customFormat="1" ht="20.399999999999999">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288"/>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289"/>
        <v>0</v>
      </c>
      <c r="AB2166" s="211" t="str">
        <f t="shared" si="290"/>
        <v/>
      </c>
    </row>
    <row r="2167" spans="1:28" s="210" customFormat="1" ht="20.399999999999999">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288"/>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289"/>
        <v>0</v>
      </c>
      <c r="AB2167" s="211" t="str">
        <f t="shared" si="290"/>
        <v/>
      </c>
    </row>
    <row r="2168" spans="1:28" s="210" customFormat="1" ht="20.399999999999999">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288"/>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289"/>
        <v>0</v>
      </c>
      <c r="AB2168" s="211" t="str">
        <f t="shared" si="290"/>
        <v/>
      </c>
    </row>
    <row r="2169" spans="1:28" s="210" customFormat="1" ht="20.399999999999999">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288"/>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289"/>
        <v>0</v>
      </c>
      <c r="AB2169" s="211" t="str">
        <f t="shared" si="290"/>
        <v/>
      </c>
    </row>
    <row r="2170" spans="1:28" s="210" customFormat="1" ht="20.399999999999999">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288"/>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289"/>
        <v>0</v>
      </c>
      <c r="AB2170" s="211" t="str">
        <f t="shared" si="290"/>
        <v/>
      </c>
    </row>
    <row r="2171" spans="1:28" s="210" customFormat="1" ht="20.399999999999999">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291">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292">IF(AND(C2171="Smelter not listed",OR(LEN(D2171)=0,LEN(E2171)=0)),1,0)</f>
        <v>0</v>
      </c>
      <c r="AB2171" s="211" t="str">
        <f t="shared" ref="AB2171" si="293">B2171&amp;C2171</f>
        <v/>
      </c>
    </row>
    <row r="2172" spans="1:28" s="210" customFormat="1" ht="20.399999999999999">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294">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295">IF(AND(C2172="Smelter not listed",OR(LEN(D2172)=0,LEN(E2172)=0)),1,0)</f>
        <v>0</v>
      </c>
      <c r="AB2172" s="211" t="str">
        <f t="shared" ref="AB2172:AB2203" si="296">B2172&amp;C2172</f>
        <v/>
      </c>
    </row>
    <row r="2173" spans="1:28" s="210" customFormat="1" ht="20.399999999999999">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294"/>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295"/>
        <v>0</v>
      </c>
      <c r="AB2173" s="211" t="str">
        <f t="shared" si="296"/>
        <v/>
      </c>
    </row>
    <row r="2174" spans="1:28" s="210" customFormat="1" ht="20.399999999999999">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294"/>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295"/>
        <v>0</v>
      </c>
      <c r="AB2174" s="211" t="str">
        <f t="shared" si="296"/>
        <v/>
      </c>
    </row>
    <row r="2175" spans="1:28" s="210" customFormat="1" ht="20.399999999999999">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294"/>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295"/>
        <v>0</v>
      </c>
      <c r="AB2175" s="211" t="str">
        <f t="shared" si="296"/>
        <v/>
      </c>
    </row>
    <row r="2176" spans="1:28" s="210" customFormat="1" ht="20.399999999999999">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294"/>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295"/>
        <v>0</v>
      </c>
      <c r="AB2176" s="211" t="str">
        <f t="shared" si="296"/>
        <v/>
      </c>
    </row>
    <row r="2177" spans="1:28" s="210" customFormat="1" ht="20.399999999999999">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294"/>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295"/>
        <v>0</v>
      </c>
      <c r="AB2177" s="211" t="str">
        <f t="shared" si="296"/>
        <v/>
      </c>
    </row>
    <row r="2178" spans="1:28" s="210" customFormat="1" ht="20.399999999999999">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294"/>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295"/>
        <v>0</v>
      </c>
      <c r="AB2178" s="211" t="str">
        <f t="shared" si="296"/>
        <v/>
      </c>
    </row>
    <row r="2179" spans="1:28" s="210" customFormat="1" ht="20.399999999999999">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294"/>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295"/>
        <v>0</v>
      </c>
      <c r="AB2179" s="211" t="str">
        <f t="shared" si="296"/>
        <v/>
      </c>
    </row>
    <row r="2180" spans="1:28" s="210" customFormat="1" ht="20.399999999999999">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294"/>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295"/>
        <v>0</v>
      </c>
      <c r="AB2180" s="211" t="str">
        <f t="shared" si="296"/>
        <v/>
      </c>
    </row>
    <row r="2181" spans="1:28" s="210" customFormat="1" ht="20.399999999999999">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294"/>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295"/>
        <v>0</v>
      </c>
      <c r="AB2181" s="211" t="str">
        <f t="shared" si="296"/>
        <v/>
      </c>
    </row>
    <row r="2182" spans="1:28" s="210" customFormat="1" ht="20.399999999999999">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294"/>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295"/>
        <v>0</v>
      </c>
      <c r="AB2182" s="211" t="str">
        <f t="shared" si="296"/>
        <v/>
      </c>
    </row>
    <row r="2183" spans="1:28" s="210" customFormat="1" ht="20.399999999999999">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294"/>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295"/>
        <v>0</v>
      </c>
      <c r="AB2183" s="211" t="str">
        <f t="shared" si="296"/>
        <v/>
      </c>
    </row>
    <row r="2184" spans="1:28" s="210" customFormat="1" ht="20.399999999999999">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294"/>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295"/>
        <v>0</v>
      </c>
      <c r="AB2184" s="211" t="str">
        <f t="shared" si="296"/>
        <v/>
      </c>
    </row>
    <row r="2185" spans="1:28" s="210" customFormat="1" ht="20.399999999999999">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294"/>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295"/>
        <v>0</v>
      </c>
      <c r="AB2185" s="211" t="str">
        <f t="shared" si="296"/>
        <v/>
      </c>
    </row>
    <row r="2186" spans="1:28" s="210" customFormat="1" ht="20.399999999999999">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294"/>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295"/>
        <v>0</v>
      </c>
      <c r="AB2186" s="211" t="str">
        <f t="shared" si="296"/>
        <v/>
      </c>
    </row>
    <row r="2187" spans="1:28" s="210" customFormat="1" ht="20.399999999999999">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294"/>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295"/>
        <v>0</v>
      </c>
      <c r="AB2187" s="211" t="str">
        <f t="shared" si="296"/>
        <v/>
      </c>
    </row>
    <row r="2188" spans="1:28" s="210" customFormat="1" ht="20.399999999999999">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294"/>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295"/>
        <v>0</v>
      </c>
      <c r="AB2188" s="211" t="str">
        <f t="shared" si="296"/>
        <v/>
      </c>
    </row>
    <row r="2189" spans="1:28" s="210" customFormat="1" ht="20.399999999999999">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294"/>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295"/>
        <v>0</v>
      </c>
      <c r="AB2189" s="211" t="str">
        <f t="shared" si="296"/>
        <v/>
      </c>
    </row>
    <row r="2190" spans="1:28" s="210" customFormat="1" ht="20.399999999999999">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294"/>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295"/>
        <v>0</v>
      </c>
      <c r="AB2190" s="211" t="str">
        <f t="shared" si="296"/>
        <v/>
      </c>
    </row>
    <row r="2191" spans="1:28" s="210" customFormat="1" ht="20.399999999999999">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294"/>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295"/>
        <v>0</v>
      </c>
      <c r="AB2191" s="211" t="str">
        <f t="shared" si="296"/>
        <v/>
      </c>
    </row>
    <row r="2192" spans="1:28" s="210" customFormat="1" ht="20.399999999999999">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294"/>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295"/>
        <v>0</v>
      </c>
      <c r="AB2192" s="211" t="str">
        <f t="shared" si="296"/>
        <v/>
      </c>
    </row>
    <row r="2193" spans="1:28" s="210" customFormat="1" ht="20.399999999999999">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294"/>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295"/>
        <v>0</v>
      </c>
      <c r="AB2193" s="211" t="str">
        <f t="shared" si="296"/>
        <v/>
      </c>
    </row>
    <row r="2194" spans="1:28" s="210" customFormat="1" ht="20.399999999999999">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294"/>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295"/>
        <v>0</v>
      </c>
      <c r="AB2194" s="211" t="str">
        <f t="shared" si="296"/>
        <v/>
      </c>
    </row>
    <row r="2195" spans="1:28" s="210" customFormat="1" ht="20.399999999999999">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294"/>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295"/>
        <v>0</v>
      </c>
      <c r="AB2195" s="211" t="str">
        <f t="shared" si="296"/>
        <v/>
      </c>
    </row>
    <row r="2196" spans="1:28" s="210" customFormat="1" ht="20.399999999999999">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294"/>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295"/>
        <v>0</v>
      </c>
      <c r="AB2196" s="211" t="str">
        <f t="shared" si="296"/>
        <v/>
      </c>
    </row>
    <row r="2197" spans="1:28" s="210" customFormat="1" ht="20.399999999999999">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294"/>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295"/>
        <v>0</v>
      </c>
      <c r="AB2197" s="211" t="str">
        <f t="shared" si="296"/>
        <v/>
      </c>
    </row>
    <row r="2198" spans="1:28" s="210" customFormat="1" ht="20.399999999999999">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294"/>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295"/>
        <v>0</v>
      </c>
      <c r="AB2198" s="211" t="str">
        <f t="shared" si="296"/>
        <v/>
      </c>
    </row>
    <row r="2199" spans="1:28" s="210" customFormat="1" ht="20.399999999999999">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294"/>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295"/>
        <v>0</v>
      </c>
      <c r="AB2199" s="211" t="str">
        <f t="shared" si="296"/>
        <v/>
      </c>
    </row>
    <row r="2200" spans="1:28" s="210" customFormat="1" ht="20.399999999999999">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294"/>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295"/>
        <v>0</v>
      </c>
      <c r="AB2200" s="211" t="str">
        <f t="shared" si="296"/>
        <v/>
      </c>
    </row>
    <row r="2201" spans="1:28" s="210" customFormat="1" ht="20.399999999999999">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294"/>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295"/>
        <v>0</v>
      </c>
      <c r="AB2201" s="211" t="str">
        <f t="shared" si="296"/>
        <v/>
      </c>
    </row>
    <row r="2202" spans="1:28" s="210" customFormat="1" ht="20.399999999999999">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294"/>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295"/>
        <v>0</v>
      </c>
      <c r="AB2202" s="211" t="str">
        <f t="shared" si="296"/>
        <v/>
      </c>
    </row>
    <row r="2203" spans="1:28" s="210" customFormat="1" ht="20.399999999999999">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294"/>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295"/>
        <v>0</v>
      </c>
      <c r="AB2203" s="211" t="str">
        <f t="shared" si="296"/>
        <v/>
      </c>
    </row>
    <row r="2204" spans="1:28" s="210" customFormat="1" ht="20.399999999999999">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297">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298">IF(AND(C2204="Smelter not listed",OR(LEN(D2204)=0,LEN(E2204)=0)),1,0)</f>
        <v>0</v>
      </c>
      <c r="AB2204" s="211" t="str">
        <f t="shared" ref="AB2204:AB2234" si="299">B2204&amp;C2204</f>
        <v/>
      </c>
    </row>
    <row r="2205" spans="1:28" s="210" customFormat="1" ht="20.399999999999999">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297"/>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298"/>
        <v>0</v>
      </c>
      <c r="AB2205" s="211" t="str">
        <f t="shared" si="299"/>
        <v/>
      </c>
    </row>
    <row r="2206" spans="1:28" s="210" customFormat="1" ht="20.399999999999999">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297"/>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298"/>
        <v>0</v>
      </c>
      <c r="AB2206" s="211" t="str">
        <f t="shared" si="299"/>
        <v/>
      </c>
    </row>
    <row r="2207" spans="1:28" s="210" customFormat="1" ht="20.399999999999999">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297"/>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298"/>
        <v>0</v>
      </c>
      <c r="AB2207" s="211" t="str">
        <f t="shared" si="299"/>
        <v/>
      </c>
    </row>
    <row r="2208" spans="1:28" s="210" customFormat="1" ht="20.399999999999999">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297"/>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298"/>
        <v>0</v>
      </c>
      <c r="AB2208" s="211" t="str">
        <f t="shared" si="299"/>
        <v/>
      </c>
    </row>
    <row r="2209" spans="1:28" s="210" customFormat="1" ht="20.399999999999999">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297"/>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298"/>
        <v>0</v>
      </c>
      <c r="AB2209" s="211" t="str">
        <f t="shared" si="299"/>
        <v/>
      </c>
    </row>
    <row r="2210" spans="1:28" s="210" customFormat="1" ht="20.399999999999999">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297"/>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298"/>
        <v>0</v>
      </c>
      <c r="AB2210" s="211" t="str">
        <f t="shared" si="299"/>
        <v/>
      </c>
    </row>
    <row r="2211" spans="1:28" s="210" customFormat="1" ht="20.399999999999999">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297"/>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298"/>
        <v>0</v>
      </c>
      <c r="AB2211" s="211" t="str">
        <f t="shared" si="299"/>
        <v/>
      </c>
    </row>
    <row r="2212" spans="1:28" s="210" customFormat="1" ht="20.399999999999999">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297"/>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298"/>
        <v>0</v>
      </c>
      <c r="AB2212" s="211" t="str">
        <f t="shared" si="299"/>
        <v/>
      </c>
    </row>
    <row r="2213" spans="1:28" s="210" customFormat="1" ht="20.399999999999999">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297"/>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298"/>
        <v>0</v>
      </c>
      <c r="AB2213" s="211" t="str">
        <f t="shared" si="299"/>
        <v/>
      </c>
    </row>
    <row r="2214" spans="1:28" s="210" customFormat="1" ht="20.399999999999999">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297"/>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298"/>
        <v>0</v>
      </c>
      <c r="AB2214" s="211" t="str">
        <f t="shared" si="299"/>
        <v/>
      </c>
    </row>
    <row r="2215" spans="1:28" s="210" customFormat="1" ht="20.399999999999999">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297"/>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298"/>
        <v>0</v>
      </c>
      <c r="AB2215" s="211" t="str">
        <f t="shared" si="299"/>
        <v/>
      </c>
    </row>
    <row r="2216" spans="1:28" s="210" customFormat="1" ht="20.399999999999999">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297"/>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298"/>
        <v>0</v>
      </c>
      <c r="AB2216" s="211" t="str">
        <f t="shared" si="299"/>
        <v/>
      </c>
    </row>
    <row r="2217" spans="1:28" s="210" customFormat="1" ht="20.399999999999999">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297"/>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298"/>
        <v>0</v>
      </c>
      <c r="AB2217" s="211" t="str">
        <f t="shared" si="299"/>
        <v/>
      </c>
    </row>
    <row r="2218" spans="1:28" s="210" customFormat="1" ht="20.399999999999999">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297"/>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298"/>
        <v>0</v>
      </c>
      <c r="AB2218" s="211" t="str">
        <f t="shared" si="299"/>
        <v/>
      </c>
    </row>
    <row r="2219" spans="1:28" s="210" customFormat="1" ht="20.399999999999999">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297"/>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298"/>
        <v>0</v>
      </c>
      <c r="AB2219" s="211" t="str">
        <f t="shared" si="299"/>
        <v/>
      </c>
    </row>
    <row r="2220" spans="1:28" s="210" customFormat="1" ht="20.399999999999999">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297"/>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298"/>
        <v>0</v>
      </c>
      <c r="AB2220" s="211" t="str">
        <f t="shared" si="299"/>
        <v/>
      </c>
    </row>
    <row r="2221" spans="1:28" s="210" customFormat="1" ht="20.399999999999999">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297"/>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298"/>
        <v>0</v>
      </c>
      <c r="AB2221" s="211" t="str">
        <f t="shared" si="299"/>
        <v/>
      </c>
    </row>
    <row r="2222" spans="1:28" s="210" customFormat="1" ht="20.399999999999999">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297"/>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298"/>
        <v>0</v>
      </c>
      <c r="AB2222" s="211" t="str">
        <f t="shared" si="299"/>
        <v/>
      </c>
    </row>
    <row r="2223" spans="1:28" s="210" customFormat="1" ht="20.399999999999999">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297"/>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298"/>
        <v>0</v>
      </c>
      <c r="AB2223" s="211" t="str">
        <f t="shared" si="299"/>
        <v/>
      </c>
    </row>
    <row r="2224" spans="1:28" s="210" customFormat="1" ht="20.399999999999999">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297"/>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298"/>
        <v>0</v>
      </c>
      <c r="AB2224" s="211" t="str">
        <f t="shared" si="299"/>
        <v/>
      </c>
    </row>
    <row r="2225" spans="1:28" s="210" customFormat="1" ht="20.399999999999999">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297"/>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298"/>
        <v>0</v>
      </c>
      <c r="AB2225" s="211" t="str">
        <f t="shared" si="299"/>
        <v/>
      </c>
    </row>
    <row r="2226" spans="1:28" s="210" customFormat="1" ht="20.399999999999999">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297"/>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298"/>
        <v>0</v>
      </c>
      <c r="AB2226" s="211" t="str">
        <f t="shared" si="299"/>
        <v/>
      </c>
    </row>
    <row r="2227" spans="1:28" s="210" customFormat="1" ht="20.399999999999999">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297"/>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298"/>
        <v>0</v>
      </c>
      <c r="AB2227" s="211" t="str">
        <f t="shared" si="299"/>
        <v/>
      </c>
    </row>
    <row r="2228" spans="1:28" s="210" customFormat="1" ht="20.399999999999999">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297"/>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298"/>
        <v>0</v>
      </c>
      <c r="AB2228" s="211" t="str">
        <f t="shared" si="299"/>
        <v/>
      </c>
    </row>
    <row r="2229" spans="1:28" s="210" customFormat="1" ht="20.399999999999999">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297"/>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298"/>
        <v>0</v>
      </c>
      <c r="AB2229" s="211" t="str">
        <f t="shared" si="299"/>
        <v/>
      </c>
    </row>
    <row r="2230" spans="1:28" s="210" customFormat="1" ht="20.399999999999999">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297"/>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298"/>
        <v>0</v>
      </c>
      <c r="AB2230" s="211" t="str">
        <f t="shared" si="299"/>
        <v/>
      </c>
    </row>
    <row r="2231" spans="1:28" s="210" customFormat="1" ht="20.399999999999999">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297"/>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298"/>
        <v>0</v>
      </c>
      <c r="AB2231" s="211" t="str">
        <f t="shared" si="299"/>
        <v/>
      </c>
    </row>
    <row r="2232" spans="1:28" s="210" customFormat="1" ht="20.399999999999999">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297"/>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298"/>
        <v>0</v>
      </c>
      <c r="AB2232" s="211" t="str">
        <f t="shared" si="299"/>
        <v/>
      </c>
    </row>
    <row r="2233" spans="1:28" s="210" customFormat="1" ht="20.399999999999999">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297"/>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298"/>
        <v>0</v>
      </c>
      <c r="AB2233" s="211" t="str">
        <f t="shared" si="299"/>
        <v/>
      </c>
    </row>
    <row r="2234" spans="1:28" s="210" customFormat="1" ht="20.399999999999999">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297"/>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298"/>
        <v>0</v>
      </c>
      <c r="AB2234" s="211" t="str">
        <f t="shared" si="299"/>
        <v/>
      </c>
    </row>
    <row r="2235" spans="1:28" s="210" customFormat="1" ht="20.399999999999999">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00">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01">IF(AND(C2235="Smelter not listed",OR(LEN(D2235)=0,LEN(E2235)=0)),1,0)</f>
        <v>0</v>
      </c>
      <c r="AB2235" s="211" t="str">
        <f t="shared" ref="AB2235" si="302">B2235&amp;C2235</f>
        <v/>
      </c>
    </row>
    <row r="2236" spans="1:28" s="210" customFormat="1" ht="20.399999999999999">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03">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04">IF(AND(C2236="Smelter not listed",OR(LEN(D2236)=0,LEN(E2236)=0)),1,0)</f>
        <v>0</v>
      </c>
      <c r="AB2236" s="211" t="str">
        <f t="shared" ref="AB2236:AB2267" si="305">B2236&amp;C2236</f>
        <v/>
      </c>
    </row>
    <row r="2237" spans="1:28" s="210" customFormat="1" ht="20.399999999999999">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03"/>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04"/>
        <v>0</v>
      </c>
      <c r="AB2237" s="211" t="str">
        <f t="shared" si="305"/>
        <v/>
      </c>
    </row>
    <row r="2238" spans="1:28" s="210" customFormat="1" ht="20.399999999999999">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03"/>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04"/>
        <v>0</v>
      </c>
      <c r="AB2238" s="211" t="str">
        <f t="shared" si="305"/>
        <v/>
      </c>
    </row>
    <row r="2239" spans="1:28" s="210" customFormat="1" ht="20.399999999999999">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03"/>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04"/>
        <v>0</v>
      </c>
      <c r="AB2239" s="211" t="str">
        <f t="shared" si="305"/>
        <v/>
      </c>
    </row>
    <row r="2240" spans="1:28" s="210" customFormat="1" ht="20.399999999999999">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03"/>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04"/>
        <v>0</v>
      </c>
      <c r="AB2240" s="211" t="str">
        <f t="shared" si="305"/>
        <v/>
      </c>
    </row>
    <row r="2241" spans="1:28" s="210" customFormat="1" ht="20.399999999999999">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03"/>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04"/>
        <v>0</v>
      </c>
      <c r="AB2241" s="211" t="str">
        <f t="shared" si="305"/>
        <v/>
      </c>
    </row>
    <row r="2242" spans="1:28" s="210" customFormat="1" ht="20.399999999999999">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03"/>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04"/>
        <v>0</v>
      </c>
      <c r="AB2242" s="211" t="str">
        <f t="shared" si="305"/>
        <v/>
      </c>
    </row>
    <row r="2243" spans="1:28" s="210" customFormat="1" ht="20.399999999999999">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03"/>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04"/>
        <v>0</v>
      </c>
      <c r="AB2243" s="211" t="str">
        <f t="shared" si="305"/>
        <v/>
      </c>
    </row>
    <row r="2244" spans="1:28" s="210" customFormat="1" ht="20.399999999999999">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03"/>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04"/>
        <v>0</v>
      </c>
      <c r="AB2244" s="211" t="str">
        <f t="shared" si="305"/>
        <v/>
      </c>
    </row>
    <row r="2245" spans="1:28" s="210" customFormat="1" ht="20.399999999999999">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03"/>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04"/>
        <v>0</v>
      </c>
      <c r="AB2245" s="211" t="str">
        <f t="shared" si="305"/>
        <v/>
      </c>
    </row>
    <row r="2246" spans="1:28" s="210" customFormat="1" ht="20.399999999999999">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03"/>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04"/>
        <v>0</v>
      </c>
      <c r="AB2246" s="211" t="str">
        <f t="shared" si="305"/>
        <v/>
      </c>
    </row>
    <row r="2247" spans="1:28" s="210" customFormat="1" ht="20.399999999999999">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03"/>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04"/>
        <v>0</v>
      </c>
      <c r="AB2247" s="211" t="str">
        <f t="shared" si="305"/>
        <v/>
      </c>
    </row>
    <row r="2248" spans="1:28" s="210" customFormat="1" ht="20.399999999999999">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03"/>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04"/>
        <v>0</v>
      </c>
      <c r="AB2248" s="211" t="str">
        <f t="shared" si="305"/>
        <v/>
      </c>
    </row>
    <row r="2249" spans="1:28" s="210" customFormat="1" ht="20.399999999999999">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03"/>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04"/>
        <v>0</v>
      </c>
      <c r="AB2249" s="211" t="str">
        <f t="shared" si="305"/>
        <v/>
      </c>
    </row>
    <row r="2250" spans="1:28" s="210" customFormat="1" ht="20.399999999999999">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03"/>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04"/>
        <v>0</v>
      </c>
      <c r="AB2250" s="211" t="str">
        <f t="shared" si="305"/>
        <v/>
      </c>
    </row>
    <row r="2251" spans="1:28" s="210" customFormat="1" ht="20.399999999999999">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03"/>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04"/>
        <v>0</v>
      </c>
      <c r="AB2251" s="211" t="str">
        <f t="shared" si="305"/>
        <v/>
      </c>
    </row>
    <row r="2252" spans="1:28" s="210" customFormat="1" ht="20.399999999999999">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03"/>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04"/>
        <v>0</v>
      </c>
      <c r="AB2252" s="211" t="str">
        <f t="shared" si="305"/>
        <v/>
      </c>
    </row>
    <row r="2253" spans="1:28" s="210" customFormat="1" ht="20.399999999999999">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03"/>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04"/>
        <v>0</v>
      </c>
      <c r="AB2253" s="211" t="str">
        <f t="shared" si="305"/>
        <v/>
      </c>
    </row>
    <row r="2254" spans="1:28" s="210" customFormat="1" ht="20.399999999999999">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03"/>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04"/>
        <v>0</v>
      </c>
      <c r="AB2254" s="211" t="str">
        <f t="shared" si="305"/>
        <v/>
      </c>
    </row>
    <row r="2255" spans="1:28" s="210" customFormat="1" ht="20.399999999999999">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03"/>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04"/>
        <v>0</v>
      </c>
      <c r="AB2255" s="211" t="str">
        <f t="shared" si="305"/>
        <v/>
      </c>
    </row>
    <row r="2256" spans="1:28" s="210" customFormat="1" ht="20.399999999999999">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03"/>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04"/>
        <v>0</v>
      </c>
      <c r="AB2256" s="211" t="str">
        <f t="shared" si="305"/>
        <v/>
      </c>
    </row>
    <row r="2257" spans="1:28" s="210" customFormat="1" ht="20.399999999999999">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03"/>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04"/>
        <v>0</v>
      </c>
      <c r="AB2257" s="211" t="str">
        <f t="shared" si="305"/>
        <v/>
      </c>
    </row>
    <row r="2258" spans="1:28" s="210" customFormat="1" ht="20.399999999999999">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03"/>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04"/>
        <v>0</v>
      </c>
      <c r="AB2258" s="211" t="str">
        <f t="shared" si="305"/>
        <v/>
      </c>
    </row>
    <row r="2259" spans="1:28" s="210" customFormat="1" ht="20.399999999999999">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03"/>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04"/>
        <v>0</v>
      </c>
      <c r="AB2259" s="211" t="str">
        <f t="shared" si="305"/>
        <v/>
      </c>
    </row>
    <row r="2260" spans="1:28" s="210" customFormat="1" ht="20.399999999999999">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03"/>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04"/>
        <v>0</v>
      </c>
      <c r="AB2260" s="211" t="str">
        <f t="shared" si="305"/>
        <v/>
      </c>
    </row>
    <row r="2261" spans="1:28" s="210" customFormat="1" ht="20.399999999999999">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03"/>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04"/>
        <v>0</v>
      </c>
      <c r="AB2261" s="211" t="str">
        <f t="shared" si="305"/>
        <v/>
      </c>
    </row>
    <row r="2262" spans="1:28" s="210" customFormat="1" ht="20.399999999999999">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03"/>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04"/>
        <v>0</v>
      </c>
      <c r="AB2262" s="211" t="str">
        <f t="shared" si="305"/>
        <v/>
      </c>
    </row>
    <row r="2263" spans="1:28" s="210" customFormat="1" ht="20.399999999999999">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03"/>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04"/>
        <v>0</v>
      </c>
      <c r="AB2263" s="211" t="str">
        <f t="shared" si="305"/>
        <v/>
      </c>
    </row>
    <row r="2264" spans="1:28" s="210" customFormat="1" ht="20.399999999999999">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03"/>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04"/>
        <v>0</v>
      </c>
      <c r="AB2264" s="211" t="str">
        <f t="shared" si="305"/>
        <v/>
      </c>
    </row>
    <row r="2265" spans="1:28" s="210" customFormat="1" ht="20.399999999999999">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03"/>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04"/>
        <v>0</v>
      </c>
      <c r="AB2265" s="211" t="str">
        <f t="shared" si="305"/>
        <v/>
      </c>
    </row>
    <row r="2266" spans="1:28" s="210" customFormat="1" ht="20.399999999999999">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03"/>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04"/>
        <v>0</v>
      </c>
      <c r="AB2266" s="211" t="str">
        <f t="shared" si="305"/>
        <v/>
      </c>
    </row>
    <row r="2267" spans="1:28" s="210" customFormat="1" ht="20.399999999999999">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03"/>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04"/>
        <v>0</v>
      </c>
      <c r="AB2267" s="211" t="str">
        <f t="shared" si="305"/>
        <v/>
      </c>
    </row>
    <row r="2268" spans="1:28" s="210" customFormat="1" ht="20.399999999999999">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06">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07">IF(AND(C2268="Smelter not listed",OR(LEN(D2268)=0,LEN(E2268)=0)),1,0)</f>
        <v>0</v>
      </c>
      <c r="AB2268" s="211" t="str">
        <f t="shared" ref="AB2268:AB2298" si="308">B2268&amp;C2268</f>
        <v/>
      </c>
    </row>
    <row r="2269" spans="1:28" s="210" customFormat="1" ht="20.399999999999999">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06"/>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07"/>
        <v>0</v>
      </c>
      <c r="AB2269" s="211" t="str">
        <f t="shared" si="308"/>
        <v/>
      </c>
    </row>
    <row r="2270" spans="1:28" s="210" customFormat="1" ht="20.399999999999999">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06"/>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07"/>
        <v>0</v>
      </c>
      <c r="AB2270" s="211" t="str">
        <f t="shared" si="308"/>
        <v/>
      </c>
    </row>
    <row r="2271" spans="1:28" s="210" customFormat="1" ht="20.399999999999999">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06"/>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07"/>
        <v>0</v>
      </c>
      <c r="AB2271" s="211" t="str">
        <f t="shared" si="308"/>
        <v/>
      </c>
    </row>
    <row r="2272" spans="1:28" s="210" customFormat="1" ht="20.399999999999999">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06"/>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07"/>
        <v>0</v>
      </c>
      <c r="AB2272" s="211" t="str">
        <f t="shared" si="308"/>
        <v/>
      </c>
    </row>
    <row r="2273" spans="1:28" s="210" customFormat="1" ht="20.399999999999999">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06"/>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07"/>
        <v>0</v>
      </c>
      <c r="AB2273" s="211" t="str">
        <f t="shared" si="308"/>
        <v/>
      </c>
    </row>
    <row r="2274" spans="1:28" s="210" customFormat="1" ht="20.399999999999999">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06"/>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07"/>
        <v>0</v>
      </c>
      <c r="AB2274" s="211" t="str">
        <f t="shared" si="308"/>
        <v/>
      </c>
    </row>
    <row r="2275" spans="1:28" s="210" customFormat="1" ht="20.399999999999999">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06"/>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07"/>
        <v>0</v>
      </c>
      <c r="AB2275" s="211" t="str">
        <f t="shared" si="308"/>
        <v/>
      </c>
    </row>
    <row r="2276" spans="1:28" s="210" customFormat="1" ht="20.399999999999999">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06"/>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07"/>
        <v>0</v>
      </c>
      <c r="AB2276" s="211" t="str">
        <f t="shared" si="308"/>
        <v/>
      </c>
    </row>
    <row r="2277" spans="1:28" s="210" customFormat="1" ht="20.399999999999999">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06"/>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07"/>
        <v>0</v>
      </c>
      <c r="AB2277" s="211" t="str">
        <f t="shared" si="308"/>
        <v/>
      </c>
    </row>
    <row r="2278" spans="1:28" s="210" customFormat="1" ht="20.399999999999999">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06"/>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07"/>
        <v>0</v>
      </c>
      <c r="AB2278" s="211" t="str">
        <f t="shared" si="308"/>
        <v/>
      </c>
    </row>
    <row r="2279" spans="1:28" s="210" customFormat="1" ht="20.399999999999999">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06"/>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07"/>
        <v>0</v>
      </c>
      <c r="AB2279" s="211" t="str">
        <f t="shared" si="308"/>
        <v/>
      </c>
    </row>
    <row r="2280" spans="1:28" s="210" customFormat="1" ht="20.399999999999999">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06"/>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07"/>
        <v>0</v>
      </c>
      <c r="AB2280" s="211" t="str">
        <f t="shared" si="308"/>
        <v/>
      </c>
    </row>
    <row r="2281" spans="1:28" s="210" customFormat="1" ht="20.399999999999999">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06"/>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07"/>
        <v>0</v>
      </c>
      <c r="AB2281" s="211" t="str">
        <f t="shared" si="308"/>
        <v/>
      </c>
    </row>
    <row r="2282" spans="1:28" s="210" customFormat="1" ht="20.399999999999999">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06"/>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07"/>
        <v>0</v>
      </c>
      <c r="AB2282" s="211" t="str">
        <f t="shared" si="308"/>
        <v/>
      </c>
    </row>
    <row r="2283" spans="1:28" s="210" customFormat="1" ht="20.399999999999999">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06"/>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07"/>
        <v>0</v>
      </c>
      <c r="AB2283" s="211" t="str">
        <f t="shared" si="308"/>
        <v/>
      </c>
    </row>
    <row r="2284" spans="1:28" s="210" customFormat="1" ht="20.399999999999999">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06"/>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07"/>
        <v>0</v>
      </c>
      <c r="AB2284" s="211" t="str">
        <f t="shared" si="308"/>
        <v/>
      </c>
    </row>
    <row r="2285" spans="1:28" s="210" customFormat="1" ht="20.399999999999999">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06"/>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07"/>
        <v>0</v>
      </c>
      <c r="AB2285" s="211" t="str">
        <f t="shared" si="308"/>
        <v/>
      </c>
    </row>
    <row r="2286" spans="1:28" s="210" customFormat="1" ht="20.399999999999999">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06"/>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07"/>
        <v>0</v>
      </c>
      <c r="AB2286" s="211" t="str">
        <f t="shared" si="308"/>
        <v/>
      </c>
    </row>
    <row r="2287" spans="1:28" s="210" customFormat="1" ht="20.399999999999999">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06"/>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07"/>
        <v>0</v>
      </c>
      <c r="AB2287" s="211" t="str">
        <f t="shared" si="308"/>
        <v/>
      </c>
    </row>
    <row r="2288" spans="1:28" s="210" customFormat="1" ht="20.399999999999999">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06"/>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07"/>
        <v>0</v>
      </c>
      <c r="AB2288" s="211" t="str">
        <f t="shared" si="308"/>
        <v/>
      </c>
    </row>
    <row r="2289" spans="1:28" s="210" customFormat="1" ht="20.399999999999999">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06"/>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07"/>
        <v>0</v>
      </c>
      <c r="AB2289" s="211" t="str">
        <f t="shared" si="308"/>
        <v/>
      </c>
    </row>
    <row r="2290" spans="1:28" s="210" customFormat="1" ht="20.399999999999999">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06"/>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07"/>
        <v>0</v>
      </c>
      <c r="AB2290" s="211" t="str">
        <f t="shared" si="308"/>
        <v/>
      </c>
    </row>
    <row r="2291" spans="1:28" s="210" customFormat="1" ht="20.399999999999999">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06"/>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07"/>
        <v>0</v>
      </c>
      <c r="AB2291" s="211" t="str">
        <f t="shared" si="308"/>
        <v/>
      </c>
    </row>
    <row r="2292" spans="1:28" s="210" customFormat="1" ht="20.399999999999999">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06"/>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07"/>
        <v>0</v>
      </c>
      <c r="AB2292" s="211" t="str">
        <f t="shared" si="308"/>
        <v/>
      </c>
    </row>
    <row r="2293" spans="1:28" s="210" customFormat="1" ht="20.399999999999999">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06"/>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07"/>
        <v>0</v>
      </c>
      <c r="AB2293" s="211" t="str">
        <f t="shared" si="308"/>
        <v/>
      </c>
    </row>
    <row r="2294" spans="1:28" s="210" customFormat="1" ht="20.399999999999999">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06"/>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07"/>
        <v>0</v>
      </c>
      <c r="AB2294" s="211" t="str">
        <f t="shared" si="308"/>
        <v/>
      </c>
    </row>
    <row r="2295" spans="1:28" s="210" customFormat="1" ht="20.399999999999999">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06"/>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07"/>
        <v>0</v>
      </c>
      <c r="AB2295" s="211" t="str">
        <f t="shared" si="308"/>
        <v/>
      </c>
    </row>
    <row r="2296" spans="1:28" s="210" customFormat="1" ht="20.399999999999999">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06"/>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07"/>
        <v>0</v>
      </c>
      <c r="AB2296" s="211" t="str">
        <f t="shared" si="308"/>
        <v/>
      </c>
    </row>
    <row r="2297" spans="1:28" s="210" customFormat="1" ht="20.399999999999999">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06"/>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07"/>
        <v>0</v>
      </c>
      <c r="AB2297" s="211" t="str">
        <f t="shared" si="308"/>
        <v/>
      </c>
    </row>
    <row r="2298" spans="1:28" s="210" customFormat="1" ht="20.399999999999999">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06"/>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07"/>
        <v>0</v>
      </c>
      <c r="AB2298" s="211" t="str">
        <f t="shared" si="308"/>
        <v/>
      </c>
    </row>
    <row r="2299" spans="1:28" s="210" customFormat="1" ht="20.399999999999999">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09">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10">IF(AND(C2299="Smelter not listed",OR(LEN(D2299)=0,LEN(E2299)=0)),1,0)</f>
        <v>0</v>
      </c>
      <c r="AB2299" s="211" t="str">
        <f t="shared" ref="AB2299" si="311">B2299&amp;C2299</f>
        <v/>
      </c>
    </row>
    <row r="2300" spans="1:28" s="210" customFormat="1" ht="20.399999999999999">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12">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13">IF(AND(C2300="Smelter not listed",OR(LEN(D2300)=0,LEN(E2300)=0)),1,0)</f>
        <v>0</v>
      </c>
      <c r="AB2300" s="211" t="str">
        <f t="shared" ref="AB2300:AB2331" si="314">B2300&amp;C2300</f>
        <v/>
      </c>
    </row>
    <row r="2301" spans="1:28" s="210" customFormat="1" ht="20.399999999999999">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12"/>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13"/>
        <v>0</v>
      </c>
      <c r="AB2301" s="211" t="str">
        <f t="shared" si="314"/>
        <v/>
      </c>
    </row>
    <row r="2302" spans="1:28" s="210" customFormat="1" ht="20.399999999999999">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12"/>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13"/>
        <v>0</v>
      </c>
      <c r="AB2302" s="211" t="str">
        <f t="shared" si="314"/>
        <v/>
      </c>
    </row>
    <row r="2303" spans="1:28" s="210" customFormat="1" ht="20.399999999999999">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12"/>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13"/>
        <v>0</v>
      </c>
      <c r="AB2303" s="211" t="str">
        <f t="shared" si="314"/>
        <v/>
      </c>
    </row>
    <row r="2304" spans="1:28" s="210" customFormat="1" ht="20.399999999999999">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12"/>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13"/>
        <v>0</v>
      </c>
      <c r="AB2304" s="211" t="str">
        <f t="shared" si="314"/>
        <v/>
      </c>
    </row>
    <row r="2305" spans="1:28" s="210" customFormat="1" ht="20.399999999999999">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12"/>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13"/>
        <v>0</v>
      </c>
      <c r="AB2305" s="211" t="str">
        <f t="shared" si="314"/>
        <v/>
      </c>
    </row>
    <row r="2306" spans="1:28" s="210" customFormat="1" ht="20.399999999999999">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12"/>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13"/>
        <v>0</v>
      </c>
      <c r="AB2306" s="211" t="str">
        <f t="shared" si="314"/>
        <v/>
      </c>
    </row>
    <row r="2307" spans="1:28" s="210" customFormat="1" ht="20.399999999999999">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12"/>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13"/>
        <v>0</v>
      </c>
      <c r="AB2307" s="211" t="str">
        <f t="shared" si="314"/>
        <v/>
      </c>
    </row>
    <row r="2308" spans="1:28" s="210" customFormat="1" ht="20.399999999999999">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12"/>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13"/>
        <v>0</v>
      </c>
      <c r="AB2308" s="211" t="str">
        <f t="shared" si="314"/>
        <v/>
      </c>
    </row>
    <row r="2309" spans="1:28" s="210" customFormat="1" ht="20.399999999999999">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12"/>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13"/>
        <v>0</v>
      </c>
      <c r="AB2309" s="211" t="str">
        <f t="shared" si="314"/>
        <v/>
      </c>
    </row>
    <row r="2310" spans="1:28" s="210" customFormat="1" ht="20.399999999999999">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12"/>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13"/>
        <v>0</v>
      </c>
      <c r="AB2310" s="211" t="str">
        <f t="shared" si="314"/>
        <v/>
      </c>
    </row>
    <row r="2311" spans="1:28" s="210" customFormat="1" ht="20.399999999999999">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12"/>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13"/>
        <v>0</v>
      </c>
      <c r="AB2311" s="211" t="str">
        <f t="shared" si="314"/>
        <v/>
      </c>
    </row>
    <row r="2312" spans="1:28" s="210" customFormat="1" ht="20.399999999999999">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12"/>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13"/>
        <v>0</v>
      </c>
      <c r="AB2312" s="211" t="str">
        <f t="shared" si="314"/>
        <v/>
      </c>
    </row>
    <row r="2313" spans="1:28" s="210" customFormat="1" ht="20.399999999999999">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12"/>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13"/>
        <v>0</v>
      </c>
      <c r="AB2313" s="211" t="str">
        <f t="shared" si="314"/>
        <v/>
      </c>
    </row>
    <row r="2314" spans="1:28" s="210" customFormat="1" ht="20.399999999999999">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12"/>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13"/>
        <v>0</v>
      </c>
      <c r="AB2314" s="211" t="str">
        <f t="shared" si="314"/>
        <v/>
      </c>
    </row>
    <row r="2315" spans="1:28" s="210" customFormat="1" ht="20.399999999999999">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12"/>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13"/>
        <v>0</v>
      </c>
      <c r="AB2315" s="211" t="str">
        <f t="shared" si="314"/>
        <v/>
      </c>
    </row>
    <row r="2316" spans="1:28" s="210" customFormat="1" ht="20.399999999999999">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12"/>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13"/>
        <v>0</v>
      </c>
      <c r="AB2316" s="211" t="str">
        <f t="shared" si="314"/>
        <v/>
      </c>
    </row>
    <row r="2317" spans="1:28" s="210" customFormat="1" ht="20.399999999999999">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12"/>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13"/>
        <v>0</v>
      </c>
      <c r="AB2317" s="211" t="str">
        <f t="shared" si="314"/>
        <v/>
      </c>
    </row>
    <row r="2318" spans="1:28" s="210" customFormat="1" ht="20.399999999999999">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12"/>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13"/>
        <v>0</v>
      </c>
      <c r="AB2318" s="211" t="str">
        <f t="shared" si="314"/>
        <v/>
      </c>
    </row>
    <row r="2319" spans="1:28" s="210" customFormat="1" ht="20.399999999999999">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12"/>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13"/>
        <v>0</v>
      </c>
      <c r="AB2319" s="211" t="str">
        <f t="shared" si="314"/>
        <v/>
      </c>
    </row>
    <row r="2320" spans="1:28" s="210" customFormat="1" ht="20.399999999999999">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12"/>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13"/>
        <v>0</v>
      </c>
      <c r="AB2320" s="211" t="str">
        <f t="shared" si="314"/>
        <v/>
      </c>
    </row>
    <row r="2321" spans="1:28" s="210" customFormat="1" ht="20.399999999999999">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12"/>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13"/>
        <v>0</v>
      </c>
      <c r="AB2321" s="211" t="str">
        <f t="shared" si="314"/>
        <v/>
      </c>
    </row>
    <row r="2322" spans="1:28" s="210" customFormat="1" ht="20.399999999999999">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12"/>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13"/>
        <v>0</v>
      </c>
      <c r="AB2322" s="211" t="str">
        <f t="shared" si="314"/>
        <v/>
      </c>
    </row>
    <row r="2323" spans="1:28" s="210" customFormat="1" ht="20.399999999999999">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12"/>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13"/>
        <v>0</v>
      </c>
      <c r="AB2323" s="211" t="str">
        <f t="shared" si="314"/>
        <v/>
      </c>
    </row>
    <row r="2324" spans="1:28" s="210" customFormat="1" ht="20.399999999999999">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12"/>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13"/>
        <v>0</v>
      </c>
      <c r="AB2324" s="211" t="str">
        <f t="shared" si="314"/>
        <v/>
      </c>
    </row>
    <row r="2325" spans="1:28" s="210" customFormat="1" ht="20.399999999999999">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12"/>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13"/>
        <v>0</v>
      </c>
      <c r="AB2325" s="211" t="str">
        <f t="shared" si="314"/>
        <v/>
      </c>
    </row>
    <row r="2326" spans="1:28" s="210" customFormat="1" ht="20.399999999999999">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12"/>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13"/>
        <v>0</v>
      </c>
      <c r="AB2326" s="211" t="str">
        <f t="shared" si="314"/>
        <v/>
      </c>
    </row>
    <row r="2327" spans="1:28" s="210" customFormat="1" ht="20.399999999999999">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12"/>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13"/>
        <v>0</v>
      </c>
      <c r="AB2327" s="211" t="str">
        <f t="shared" si="314"/>
        <v/>
      </c>
    </row>
    <row r="2328" spans="1:28" s="210" customFormat="1" ht="20.399999999999999">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12"/>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13"/>
        <v>0</v>
      </c>
      <c r="AB2328" s="211" t="str">
        <f t="shared" si="314"/>
        <v/>
      </c>
    </row>
    <row r="2329" spans="1:28" s="210" customFormat="1" ht="20.399999999999999">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12"/>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13"/>
        <v>0</v>
      </c>
      <c r="AB2329" s="211" t="str">
        <f t="shared" si="314"/>
        <v/>
      </c>
    </row>
    <row r="2330" spans="1:28" s="210" customFormat="1" ht="20.399999999999999">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12"/>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13"/>
        <v>0</v>
      </c>
      <c r="AB2330" s="211" t="str">
        <f t="shared" si="314"/>
        <v/>
      </c>
    </row>
    <row r="2331" spans="1:28" s="210" customFormat="1" ht="20.399999999999999">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12"/>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13"/>
        <v>0</v>
      </c>
      <c r="AB2331" s="211" t="str">
        <f t="shared" si="314"/>
        <v/>
      </c>
    </row>
    <row r="2332" spans="1:28" s="210" customFormat="1" ht="20.399999999999999">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15">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16">IF(AND(C2332="Smelter not listed",OR(LEN(D2332)=0,LEN(E2332)=0)),1,0)</f>
        <v>0</v>
      </c>
      <c r="AB2332" s="211" t="str">
        <f t="shared" ref="AB2332:AB2362" si="317">B2332&amp;C2332</f>
        <v/>
      </c>
    </row>
    <row r="2333" spans="1:28" s="210" customFormat="1" ht="20.399999999999999">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15"/>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16"/>
        <v>0</v>
      </c>
      <c r="AB2333" s="211" t="str">
        <f t="shared" si="317"/>
        <v/>
      </c>
    </row>
    <row r="2334" spans="1:28" s="210" customFormat="1" ht="20.399999999999999">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15"/>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16"/>
        <v>0</v>
      </c>
      <c r="AB2334" s="211" t="str">
        <f t="shared" si="317"/>
        <v/>
      </c>
    </row>
    <row r="2335" spans="1:28" s="210" customFormat="1" ht="20.399999999999999">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15"/>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16"/>
        <v>0</v>
      </c>
      <c r="AB2335" s="211" t="str">
        <f t="shared" si="317"/>
        <v/>
      </c>
    </row>
    <row r="2336" spans="1:28" s="210" customFormat="1" ht="20.399999999999999">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15"/>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16"/>
        <v>0</v>
      </c>
      <c r="AB2336" s="211" t="str">
        <f t="shared" si="317"/>
        <v/>
      </c>
    </row>
    <row r="2337" spans="1:28" s="210" customFormat="1" ht="20.399999999999999">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15"/>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16"/>
        <v>0</v>
      </c>
      <c r="AB2337" s="211" t="str">
        <f t="shared" si="317"/>
        <v/>
      </c>
    </row>
    <row r="2338" spans="1:28" s="210" customFormat="1" ht="20.399999999999999">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15"/>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16"/>
        <v>0</v>
      </c>
      <c r="AB2338" s="211" t="str">
        <f t="shared" si="317"/>
        <v/>
      </c>
    </row>
    <row r="2339" spans="1:28" s="210" customFormat="1" ht="20.399999999999999">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15"/>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16"/>
        <v>0</v>
      </c>
      <c r="AB2339" s="211" t="str">
        <f t="shared" si="317"/>
        <v/>
      </c>
    </row>
    <row r="2340" spans="1:28" s="210" customFormat="1" ht="20.399999999999999">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15"/>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16"/>
        <v>0</v>
      </c>
      <c r="AB2340" s="211" t="str">
        <f t="shared" si="317"/>
        <v/>
      </c>
    </row>
    <row r="2341" spans="1:28" s="210" customFormat="1" ht="20.399999999999999">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15"/>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16"/>
        <v>0</v>
      </c>
      <c r="AB2341" s="211" t="str">
        <f t="shared" si="317"/>
        <v/>
      </c>
    </row>
    <row r="2342" spans="1:28" s="210" customFormat="1" ht="20.399999999999999">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15"/>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16"/>
        <v>0</v>
      </c>
      <c r="AB2342" s="211" t="str">
        <f t="shared" si="317"/>
        <v/>
      </c>
    </row>
    <row r="2343" spans="1:28" s="210" customFormat="1" ht="20.399999999999999">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15"/>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16"/>
        <v>0</v>
      </c>
      <c r="AB2343" s="211" t="str">
        <f t="shared" si="317"/>
        <v/>
      </c>
    </row>
    <row r="2344" spans="1:28" s="210" customFormat="1" ht="20.399999999999999">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15"/>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16"/>
        <v>0</v>
      </c>
      <c r="AB2344" s="211" t="str">
        <f t="shared" si="317"/>
        <v/>
      </c>
    </row>
    <row r="2345" spans="1:28" s="210" customFormat="1" ht="20.399999999999999">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15"/>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16"/>
        <v>0</v>
      </c>
      <c r="AB2345" s="211" t="str">
        <f t="shared" si="317"/>
        <v/>
      </c>
    </row>
    <row r="2346" spans="1:28" s="210" customFormat="1" ht="20.399999999999999">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15"/>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16"/>
        <v>0</v>
      </c>
      <c r="AB2346" s="211" t="str">
        <f t="shared" si="317"/>
        <v/>
      </c>
    </row>
    <row r="2347" spans="1:28" s="210" customFormat="1" ht="20.399999999999999">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15"/>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16"/>
        <v>0</v>
      </c>
      <c r="AB2347" s="211" t="str">
        <f t="shared" si="317"/>
        <v/>
      </c>
    </row>
    <row r="2348" spans="1:28" s="210" customFormat="1" ht="20.399999999999999">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15"/>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16"/>
        <v>0</v>
      </c>
      <c r="AB2348" s="211" t="str">
        <f t="shared" si="317"/>
        <v/>
      </c>
    </row>
    <row r="2349" spans="1:28" s="210" customFormat="1" ht="20.399999999999999">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15"/>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16"/>
        <v>0</v>
      </c>
      <c r="AB2349" s="211" t="str">
        <f t="shared" si="317"/>
        <v/>
      </c>
    </row>
    <row r="2350" spans="1:28" s="210" customFormat="1" ht="20.399999999999999">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15"/>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16"/>
        <v>0</v>
      </c>
      <c r="AB2350" s="211" t="str">
        <f t="shared" si="317"/>
        <v/>
      </c>
    </row>
    <row r="2351" spans="1:28" s="210" customFormat="1" ht="20.399999999999999">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15"/>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16"/>
        <v>0</v>
      </c>
      <c r="AB2351" s="211" t="str">
        <f t="shared" si="317"/>
        <v/>
      </c>
    </row>
    <row r="2352" spans="1:28" s="210" customFormat="1" ht="20.399999999999999">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15"/>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16"/>
        <v>0</v>
      </c>
      <c r="AB2352" s="211" t="str">
        <f t="shared" si="317"/>
        <v/>
      </c>
    </row>
    <row r="2353" spans="1:28" s="210" customFormat="1" ht="20.399999999999999">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15"/>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16"/>
        <v>0</v>
      </c>
      <c r="AB2353" s="211" t="str">
        <f t="shared" si="317"/>
        <v/>
      </c>
    </row>
    <row r="2354" spans="1:28" s="210" customFormat="1" ht="20.399999999999999">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15"/>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16"/>
        <v>0</v>
      </c>
      <c r="AB2354" s="211" t="str">
        <f t="shared" si="317"/>
        <v/>
      </c>
    </row>
    <row r="2355" spans="1:28" s="210" customFormat="1" ht="20.399999999999999">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15"/>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16"/>
        <v>0</v>
      </c>
      <c r="AB2355" s="211" t="str">
        <f t="shared" si="317"/>
        <v/>
      </c>
    </row>
    <row r="2356" spans="1:28" s="210" customFormat="1" ht="20.399999999999999">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15"/>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16"/>
        <v>0</v>
      </c>
      <c r="AB2356" s="211" t="str">
        <f t="shared" si="317"/>
        <v/>
      </c>
    </row>
    <row r="2357" spans="1:28" s="210" customFormat="1" ht="20.399999999999999">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15"/>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16"/>
        <v>0</v>
      </c>
      <c r="AB2357" s="211" t="str">
        <f t="shared" si="317"/>
        <v/>
      </c>
    </row>
    <row r="2358" spans="1:28" s="210" customFormat="1" ht="20.399999999999999">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15"/>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16"/>
        <v>0</v>
      </c>
      <c r="AB2358" s="211" t="str">
        <f t="shared" si="317"/>
        <v/>
      </c>
    </row>
    <row r="2359" spans="1:28" s="210" customFormat="1" ht="20.399999999999999">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15"/>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16"/>
        <v>0</v>
      </c>
      <c r="AB2359" s="211" t="str">
        <f t="shared" si="317"/>
        <v/>
      </c>
    </row>
    <row r="2360" spans="1:28" s="210" customFormat="1" ht="20.399999999999999">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15"/>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16"/>
        <v>0</v>
      </c>
      <c r="AB2360" s="211" t="str">
        <f t="shared" si="317"/>
        <v/>
      </c>
    </row>
    <row r="2361" spans="1:28" s="210" customFormat="1" ht="20.399999999999999">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15"/>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16"/>
        <v>0</v>
      </c>
      <c r="AB2361" s="211" t="str">
        <f t="shared" si="317"/>
        <v/>
      </c>
    </row>
    <row r="2362" spans="1:28" s="210" customFormat="1" ht="20.399999999999999">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15"/>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16"/>
        <v>0</v>
      </c>
      <c r="AB2362" s="211" t="str">
        <f t="shared" si="317"/>
        <v/>
      </c>
    </row>
    <row r="2363" spans="1:28" s="210" customFormat="1" ht="20.399999999999999">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18">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19">IF(AND(C2363="Smelter not listed",OR(LEN(D2363)=0,LEN(E2363)=0)),1,0)</f>
        <v>0</v>
      </c>
      <c r="AB2363" s="211" t="str">
        <f t="shared" ref="AB2363" si="320">B2363&amp;C2363</f>
        <v/>
      </c>
    </row>
    <row r="2364" spans="1:28" s="210" customFormat="1" ht="20.399999999999999">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21">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22">IF(AND(C2364="Smelter not listed",OR(LEN(D2364)=0,LEN(E2364)=0)),1,0)</f>
        <v>0</v>
      </c>
      <c r="AB2364" s="211" t="str">
        <f t="shared" ref="AB2364:AB2395" si="323">B2364&amp;C2364</f>
        <v/>
      </c>
    </row>
    <row r="2365" spans="1:28" s="210" customFormat="1" ht="20.399999999999999">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21"/>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22"/>
        <v>0</v>
      </c>
      <c r="AB2365" s="211" t="str">
        <f t="shared" si="323"/>
        <v/>
      </c>
    </row>
    <row r="2366" spans="1:28" s="210" customFormat="1" ht="20.399999999999999">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21"/>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22"/>
        <v>0</v>
      </c>
      <c r="AB2366" s="211" t="str">
        <f t="shared" si="323"/>
        <v/>
      </c>
    </row>
    <row r="2367" spans="1:28" s="210" customFormat="1" ht="20.399999999999999">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21"/>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22"/>
        <v>0</v>
      </c>
      <c r="AB2367" s="211" t="str">
        <f t="shared" si="323"/>
        <v/>
      </c>
    </row>
    <row r="2368" spans="1:28" s="210" customFormat="1" ht="20.399999999999999">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21"/>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22"/>
        <v>0</v>
      </c>
      <c r="AB2368" s="211" t="str">
        <f t="shared" si="323"/>
        <v/>
      </c>
    </row>
    <row r="2369" spans="1:28" s="210" customFormat="1" ht="20.399999999999999">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21"/>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22"/>
        <v>0</v>
      </c>
      <c r="AB2369" s="211" t="str">
        <f t="shared" si="323"/>
        <v/>
      </c>
    </row>
    <row r="2370" spans="1:28" s="210" customFormat="1" ht="20.399999999999999">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21"/>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22"/>
        <v>0</v>
      </c>
      <c r="AB2370" s="211" t="str">
        <f t="shared" si="323"/>
        <v/>
      </c>
    </row>
    <row r="2371" spans="1:28" s="210" customFormat="1" ht="20.399999999999999">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21"/>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22"/>
        <v>0</v>
      </c>
      <c r="AB2371" s="211" t="str">
        <f t="shared" si="323"/>
        <v/>
      </c>
    </row>
    <row r="2372" spans="1:28" s="210" customFormat="1" ht="20.399999999999999">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21"/>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22"/>
        <v>0</v>
      </c>
      <c r="AB2372" s="211" t="str">
        <f t="shared" si="323"/>
        <v/>
      </c>
    </row>
    <row r="2373" spans="1:28" s="210" customFormat="1" ht="20.399999999999999">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21"/>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22"/>
        <v>0</v>
      </c>
      <c r="AB2373" s="211" t="str">
        <f t="shared" si="323"/>
        <v/>
      </c>
    </row>
    <row r="2374" spans="1:28" s="210" customFormat="1" ht="20.399999999999999">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21"/>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22"/>
        <v>0</v>
      </c>
      <c r="AB2374" s="211" t="str">
        <f t="shared" si="323"/>
        <v/>
      </c>
    </row>
    <row r="2375" spans="1:28" s="210" customFormat="1" ht="20.399999999999999">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21"/>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22"/>
        <v>0</v>
      </c>
      <c r="AB2375" s="211" t="str">
        <f t="shared" si="323"/>
        <v/>
      </c>
    </row>
    <row r="2376" spans="1:28" s="210" customFormat="1" ht="20.399999999999999">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21"/>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22"/>
        <v>0</v>
      </c>
      <c r="AB2376" s="211" t="str">
        <f t="shared" si="323"/>
        <v/>
      </c>
    </row>
    <row r="2377" spans="1:28" s="210" customFormat="1" ht="20.399999999999999">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21"/>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22"/>
        <v>0</v>
      </c>
      <c r="AB2377" s="211" t="str">
        <f t="shared" si="323"/>
        <v/>
      </c>
    </row>
    <row r="2378" spans="1:28" s="210" customFormat="1" ht="20.399999999999999">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21"/>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22"/>
        <v>0</v>
      </c>
      <c r="AB2378" s="211" t="str">
        <f t="shared" si="323"/>
        <v/>
      </c>
    </row>
    <row r="2379" spans="1:28" s="210" customFormat="1" ht="20.399999999999999">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21"/>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22"/>
        <v>0</v>
      </c>
      <c r="AB2379" s="211" t="str">
        <f t="shared" si="323"/>
        <v/>
      </c>
    </row>
    <row r="2380" spans="1:28" s="210" customFormat="1" ht="20.399999999999999">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21"/>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22"/>
        <v>0</v>
      </c>
      <c r="AB2380" s="211" t="str">
        <f t="shared" si="323"/>
        <v/>
      </c>
    </row>
    <row r="2381" spans="1:28" s="210" customFormat="1" ht="20.399999999999999">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21"/>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22"/>
        <v>0</v>
      </c>
      <c r="AB2381" s="211" t="str">
        <f t="shared" si="323"/>
        <v/>
      </c>
    </row>
    <row r="2382" spans="1:28" s="210" customFormat="1" ht="20.399999999999999">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21"/>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22"/>
        <v>0</v>
      </c>
      <c r="AB2382" s="211" t="str">
        <f t="shared" si="323"/>
        <v/>
      </c>
    </row>
    <row r="2383" spans="1:28" s="210" customFormat="1" ht="20.399999999999999">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21"/>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22"/>
        <v>0</v>
      </c>
      <c r="AB2383" s="211" t="str">
        <f t="shared" si="323"/>
        <v/>
      </c>
    </row>
    <row r="2384" spans="1:28" s="210" customFormat="1" ht="20.399999999999999">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21"/>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22"/>
        <v>0</v>
      </c>
      <c r="AB2384" s="211" t="str">
        <f t="shared" si="323"/>
        <v/>
      </c>
    </row>
    <row r="2385" spans="1:28" s="210" customFormat="1" ht="20.399999999999999">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21"/>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22"/>
        <v>0</v>
      </c>
      <c r="AB2385" s="211" t="str">
        <f t="shared" si="323"/>
        <v/>
      </c>
    </row>
    <row r="2386" spans="1:28" s="210" customFormat="1" ht="20.399999999999999">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21"/>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22"/>
        <v>0</v>
      </c>
      <c r="AB2386" s="211" t="str">
        <f t="shared" si="323"/>
        <v/>
      </c>
    </row>
    <row r="2387" spans="1:28" s="210" customFormat="1" ht="20.399999999999999">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21"/>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22"/>
        <v>0</v>
      </c>
      <c r="AB2387" s="211" t="str">
        <f t="shared" si="323"/>
        <v/>
      </c>
    </row>
    <row r="2388" spans="1:28" s="210" customFormat="1" ht="20.399999999999999">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21"/>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22"/>
        <v>0</v>
      </c>
      <c r="AB2388" s="211" t="str">
        <f t="shared" si="323"/>
        <v/>
      </c>
    </row>
    <row r="2389" spans="1:28" s="210" customFormat="1" ht="20.399999999999999">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21"/>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22"/>
        <v>0</v>
      </c>
      <c r="AB2389" s="211" t="str">
        <f t="shared" si="323"/>
        <v/>
      </c>
    </row>
    <row r="2390" spans="1:28" s="210" customFormat="1" ht="20.399999999999999">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21"/>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22"/>
        <v>0</v>
      </c>
      <c r="AB2390" s="211" t="str">
        <f t="shared" si="323"/>
        <v/>
      </c>
    </row>
    <row r="2391" spans="1:28" s="210" customFormat="1" ht="20.399999999999999">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21"/>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22"/>
        <v>0</v>
      </c>
      <c r="AB2391" s="211" t="str">
        <f t="shared" si="323"/>
        <v/>
      </c>
    </row>
    <row r="2392" spans="1:28" s="210" customFormat="1" ht="20.399999999999999">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21"/>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22"/>
        <v>0</v>
      </c>
      <c r="AB2392" s="211" t="str">
        <f t="shared" si="323"/>
        <v/>
      </c>
    </row>
    <row r="2393" spans="1:28" s="210" customFormat="1" ht="20.399999999999999">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21"/>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22"/>
        <v>0</v>
      </c>
      <c r="AB2393" s="211" t="str">
        <f t="shared" si="323"/>
        <v/>
      </c>
    </row>
    <row r="2394" spans="1:28" s="210" customFormat="1" ht="20.399999999999999">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21"/>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22"/>
        <v>0</v>
      </c>
      <c r="AB2394" s="211" t="str">
        <f t="shared" si="323"/>
        <v/>
      </c>
    </row>
    <row r="2395" spans="1:28" s="210" customFormat="1" ht="20.399999999999999">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21"/>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22"/>
        <v>0</v>
      </c>
      <c r="AB2395" s="211" t="str">
        <f t="shared" si="323"/>
        <v/>
      </c>
    </row>
    <row r="2396" spans="1:28" s="210" customFormat="1" ht="20.399999999999999">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24">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25">IF(AND(C2396="Smelter not listed",OR(LEN(D2396)=0,LEN(E2396)=0)),1,0)</f>
        <v>0</v>
      </c>
      <c r="AB2396" s="211" t="str">
        <f t="shared" ref="AB2396:AB2426" si="326">B2396&amp;C2396</f>
        <v/>
      </c>
    </row>
    <row r="2397" spans="1:28" s="210" customFormat="1" ht="20.399999999999999">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24"/>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25"/>
        <v>0</v>
      </c>
      <c r="AB2397" s="211" t="str">
        <f t="shared" si="326"/>
        <v/>
      </c>
    </row>
    <row r="2398" spans="1:28" s="210" customFormat="1" ht="20.399999999999999">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24"/>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25"/>
        <v>0</v>
      </c>
      <c r="AB2398" s="211" t="str">
        <f t="shared" si="326"/>
        <v/>
      </c>
    </row>
    <row r="2399" spans="1:28" s="210" customFormat="1" ht="20.399999999999999">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24"/>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25"/>
        <v>0</v>
      </c>
      <c r="AB2399" s="211" t="str">
        <f t="shared" si="326"/>
        <v/>
      </c>
    </row>
    <row r="2400" spans="1:28" s="210" customFormat="1" ht="20.399999999999999">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24"/>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25"/>
        <v>0</v>
      </c>
      <c r="AB2400" s="211" t="str">
        <f t="shared" si="326"/>
        <v/>
      </c>
    </row>
    <row r="2401" spans="1:28" s="210" customFormat="1" ht="20.399999999999999">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24"/>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25"/>
        <v>0</v>
      </c>
      <c r="AB2401" s="211" t="str">
        <f t="shared" si="326"/>
        <v/>
      </c>
    </row>
    <row r="2402" spans="1:28" s="210" customFormat="1" ht="20.399999999999999">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24"/>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25"/>
        <v>0</v>
      </c>
      <c r="AB2402" s="211" t="str">
        <f t="shared" si="326"/>
        <v/>
      </c>
    </row>
    <row r="2403" spans="1:28" s="210" customFormat="1" ht="20.399999999999999">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24"/>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25"/>
        <v>0</v>
      </c>
      <c r="AB2403" s="211" t="str">
        <f t="shared" si="326"/>
        <v/>
      </c>
    </row>
    <row r="2404" spans="1:28" s="210" customFormat="1" ht="20.399999999999999">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24"/>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25"/>
        <v>0</v>
      </c>
      <c r="AB2404" s="211" t="str">
        <f t="shared" si="326"/>
        <v/>
      </c>
    </row>
    <row r="2405" spans="1:28" s="210" customFormat="1" ht="20.399999999999999">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24"/>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25"/>
        <v>0</v>
      </c>
      <c r="AB2405" s="211" t="str">
        <f t="shared" si="326"/>
        <v/>
      </c>
    </row>
    <row r="2406" spans="1:28" s="210" customFormat="1" ht="20.399999999999999">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24"/>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25"/>
        <v>0</v>
      </c>
      <c r="AB2406" s="211" t="str">
        <f t="shared" si="326"/>
        <v/>
      </c>
    </row>
    <row r="2407" spans="1:28" s="210" customFormat="1" ht="20.399999999999999">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24"/>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25"/>
        <v>0</v>
      </c>
      <c r="AB2407" s="211" t="str">
        <f t="shared" si="326"/>
        <v/>
      </c>
    </row>
    <row r="2408" spans="1:28" s="210" customFormat="1" ht="20.399999999999999">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24"/>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25"/>
        <v>0</v>
      </c>
      <c r="AB2408" s="211" t="str">
        <f t="shared" si="326"/>
        <v/>
      </c>
    </row>
    <row r="2409" spans="1:28" s="210" customFormat="1" ht="20.399999999999999">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24"/>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25"/>
        <v>0</v>
      </c>
      <c r="AB2409" s="211" t="str">
        <f t="shared" si="326"/>
        <v/>
      </c>
    </row>
    <row r="2410" spans="1:28" s="210" customFormat="1" ht="20.399999999999999">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24"/>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25"/>
        <v>0</v>
      </c>
      <c r="AB2410" s="211" t="str">
        <f t="shared" si="326"/>
        <v/>
      </c>
    </row>
    <row r="2411" spans="1:28" s="210" customFormat="1" ht="20.399999999999999">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24"/>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25"/>
        <v>0</v>
      </c>
      <c r="AB2411" s="211" t="str">
        <f t="shared" si="326"/>
        <v/>
      </c>
    </row>
    <row r="2412" spans="1:28" s="210" customFormat="1" ht="20.399999999999999">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24"/>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25"/>
        <v>0</v>
      </c>
      <c r="AB2412" s="211" t="str">
        <f t="shared" si="326"/>
        <v/>
      </c>
    </row>
    <row r="2413" spans="1:28" s="210" customFormat="1" ht="20.399999999999999">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24"/>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25"/>
        <v>0</v>
      </c>
      <c r="AB2413" s="211" t="str">
        <f t="shared" si="326"/>
        <v/>
      </c>
    </row>
    <row r="2414" spans="1:28" s="210" customFormat="1" ht="20.399999999999999">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24"/>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25"/>
        <v>0</v>
      </c>
      <c r="AB2414" s="211" t="str">
        <f t="shared" si="326"/>
        <v/>
      </c>
    </row>
    <row r="2415" spans="1:28" s="210" customFormat="1" ht="20.399999999999999">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24"/>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25"/>
        <v>0</v>
      </c>
      <c r="AB2415" s="211" t="str">
        <f t="shared" si="326"/>
        <v/>
      </c>
    </row>
    <row r="2416" spans="1:28" s="210" customFormat="1" ht="20.399999999999999">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24"/>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25"/>
        <v>0</v>
      </c>
      <c r="AB2416" s="211" t="str">
        <f t="shared" si="326"/>
        <v/>
      </c>
    </row>
    <row r="2417" spans="1:28" s="210" customFormat="1" ht="20.399999999999999">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24"/>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25"/>
        <v>0</v>
      </c>
      <c r="AB2417" s="211" t="str">
        <f t="shared" si="326"/>
        <v/>
      </c>
    </row>
    <row r="2418" spans="1:28" s="210" customFormat="1" ht="20.399999999999999">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24"/>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25"/>
        <v>0</v>
      </c>
      <c r="AB2418" s="211" t="str">
        <f t="shared" si="326"/>
        <v/>
      </c>
    </row>
    <row r="2419" spans="1:28" s="210" customFormat="1" ht="20.399999999999999">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24"/>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25"/>
        <v>0</v>
      </c>
      <c r="AB2419" s="211" t="str">
        <f t="shared" si="326"/>
        <v/>
      </c>
    </row>
    <row r="2420" spans="1:28" s="210" customFormat="1" ht="20.399999999999999">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24"/>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25"/>
        <v>0</v>
      </c>
      <c r="AB2420" s="211" t="str">
        <f t="shared" si="326"/>
        <v/>
      </c>
    </row>
    <row r="2421" spans="1:28" s="210" customFormat="1" ht="20.399999999999999">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24"/>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25"/>
        <v>0</v>
      </c>
      <c r="AB2421" s="211" t="str">
        <f t="shared" si="326"/>
        <v/>
      </c>
    </row>
    <row r="2422" spans="1:28" s="210" customFormat="1" ht="20.399999999999999">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24"/>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25"/>
        <v>0</v>
      </c>
      <c r="AB2422" s="211" t="str">
        <f t="shared" si="326"/>
        <v/>
      </c>
    </row>
    <row r="2423" spans="1:28" s="210" customFormat="1" ht="20.399999999999999">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24"/>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25"/>
        <v>0</v>
      </c>
      <c r="AB2423" s="211" t="str">
        <f t="shared" si="326"/>
        <v/>
      </c>
    </row>
    <row r="2424" spans="1:28" s="210" customFormat="1" ht="20.399999999999999">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24"/>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25"/>
        <v>0</v>
      </c>
      <c r="AB2424" s="211" t="str">
        <f t="shared" si="326"/>
        <v/>
      </c>
    </row>
    <row r="2425" spans="1:28" s="210" customFormat="1" ht="20.399999999999999">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24"/>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25"/>
        <v>0</v>
      </c>
      <c r="AB2425" s="211" t="str">
        <f t="shared" si="326"/>
        <v/>
      </c>
    </row>
    <row r="2426" spans="1:28" s="210" customFormat="1" ht="20.399999999999999">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24"/>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25"/>
        <v>0</v>
      </c>
      <c r="AB2426" s="211" t="str">
        <f t="shared" si="326"/>
        <v/>
      </c>
    </row>
    <row r="2427" spans="1:28" s="210" customFormat="1" ht="20.399999999999999">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27">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28">IF(AND(C2427="Smelter not listed",OR(LEN(D2427)=0,LEN(E2427)=0)),1,0)</f>
        <v>0</v>
      </c>
      <c r="AB2427" s="211" t="str">
        <f t="shared" ref="AB2427" si="329">B2427&amp;C2427</f>
        <v/>
      </c>
    </row>
    <row r="2428" spans="1:28" s="210" customFormat="1" ht="20.399999999999999">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30">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31">IF(AND(C2428="Smelter not listed",OR(LEN(D2428)=0,LEN(E2428)=0)),1,0)</f>
        <v>0</v>
      </c>
      <c r="AB2428" s="211" t="str">
        <f t="shared" ref="AB2428:AB2459" si="332">B2428&amp;C2428</f>
        <v/>
      </c>
    </row>
    <row r="2429" spans="1:28" s="210" customFormat="1" ht="20.399999999999999">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30"/>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31"/>
        <v>0</v>
      </c>
      <c r="AB2429" s="211" t="str">
        <f t="shared" si="332"/>
        <v/>
      </c>
    </row>
    <row r="2430" spans="1:28" s="210" customFormat="1" ht="20.399999999999999">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30"/>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31"/>
        <v>0</v>
      </c>
      <c r="AB2430" s="211" t="str">
        <f t="shared" si="332"/>
        <v/>
      </c>
    </row>
    <row r="2431" spans="1:28" s="210" customFormat="1" ht="20.399999999999999">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30"/>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31"/>
        <v>0</v>
      </c>
      <c r="AB2431" s="211" t="str">
        <f t="shared" si="332"/>
        <v/>
      </c>
    </row>
    <row r="2432" spans="1:28" s="210" customFormat="1" ht="20.399999999999999">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30"/>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31"/>
        <v>0</v>
      </c>
      <c r="AB2432" s="211" t="str">
        <f t="shared" si="332"/>
        <v/>
      </c>
    </row>
    <row r="2433" spans="1:28" s="210" customFormat="1" ht="20.399999999999999">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30"/>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31"/>
        <v>0</v>
      </c>
      <c r="AB2433" s="211" t="str">
        <f t="shared" si="332"/>
        <v/>
      </c>
    </row>
    <row r="2434" spans="1:28" s="210" customFormat="1" ht="20.399999999999999">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30"/>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31"/>
        <v>0</v>
      </c>
      <c r="AB2434" s="211" t="str">
        <f t="shared" si="332"/>
        <v/>
      </c>
    </row>
    <row r="2435" spans="1:28" s="210" customFormat="1" ht="20.399999999999999">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30"/>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31"/>
        <v>0</v>
      </c>
      <c r="AB2435" s="211" t="str">
        <f t="shared" si="332"/>
        <v/>
      </c>
    </row>
    <row r="2436" spans="1:28" s="210" customFormat="1" ht="20.399999999999999">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30"/>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31"/>
        <v>0</v>
      </c>
      <c r="AB2436" s="211" t="str">
        <f t="shared" si="332"/>
        <v/>
      </c>
    </row>
    <row r="2437" spans="1:28" s="210" customFormat="1" ht="20.399999999999999">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30"/>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31"/>
        <v>0</v>
      </c>
      <c r="AB2437" s="211" t="str">
        <f t="shared" si="332"/>
        <v/>
      </c>
    </row>
    <row r="2438" spans="1:28" s="210" customFormat="1" ht="20.399999999999999">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30"/>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31"/>
        <v>0</v>
      </c>
      <c r="AB2438" s="211" t="str">
        <f t="shared" si="332"/>
        <v/>
      </c>
    </row>
    <row r="2439" spans="1:28" s="210" customFormat="1" ht="20.399999999999999">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30"/>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31"/>
        <v>0</v>
      </c>
      <c r="AB2439" s="211" t="str">
        <f t="shared" si="332"/>
        <v/>
      </c>
    </row>
    <row r="2440" spans="1:28" s="210" customFormat="1" ht="20.399999999999999">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30"/>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31"/>
        <v>0</v>
      </c>
      <c r="AB2440" s="211" t="str">
        <f t="shared" si="332"/>
        <v/>
      </c>
    </row>
    <row r="2441" spans="1:28" s="210" customFormat="1" ht="20.399999999999999">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30"/>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31"/>
        <v>0</v>
      </c>
      <c r="AB2441" s="211" t="str">
        <f t="shared" si="332"/>
        <v/>
      </c>
    </row>
    <row r="2442" spans="1:28" s="210" customFormat="1" ht="20.399999999999999">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30"/>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31"/>
        <v>0</v>
      </c>
      <c r="AB2442" s="211" t="str">
        <f t="shared" si="332"/>
        <v/>
      </c>
    </row>
    <row r="2443" spans="1:28" s="210" customFormat="1" ht="20.399999999999999">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30"/>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31"/>
        <v>0</v>
      </c>
      <c r="AB2443" s="211" t="str">
        <f t="shared" si="332"/>
        <v/>
      </c>
    </row>
    <row r="2444" spans="1:28" s="210" customFormat="1" ht="20.399999999999999">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30"/>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31"/>
        <v>0</v>
      </c>
      <c r="AB2444" s="211" t="str">
        <f t="shared" si="332"/>
        <v/>
      </c>
    </row>
    <row r="2445" spans="1:28" s="210" customFormat="1" ht="20.399999999999999">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30"/>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31"/>
        <v>0</v>
      </c>
      <c r="AB2445" s="211" t="str">
        <f t="shared" si="332"/>
        <v/>
      </c>
    </row>
    <row r="2446" spans="1:28" s="210" customFormat="1" ht="20.399999999999999">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30"/>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31"/>
        <v>0</v>
      </c>
      <c r="AB2446" s="211" t="str">
        <f t="shared" si="332"/>
        <v/>
      </c>
    </row>
    <row r="2447" spans="1:28" s="210" customFormat="1" ht="20.399999999999999">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30"/>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31"/>
        <v>0</v>
      </c>
      <c r="AB2447" s="211" t="str">
        <f t="shared" si="332"/>
        <v/>
      </c>
    </row>
    <row r="2448" spans="1:28" s="210" customFormat="1" ht="20.399999999999999">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30"/>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31"/>
        <v>0</v>
      </c>
      <c r="AB2448" s="211" t="str">
        <f t="shared" si="332"/>
        <v/>
      </c>
    </row>
    <row r="2449" spans="1:28" s="210" customFormat="1" ht="20.399999999999999">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30"/>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31"/>
        <v>0</v>
      </c>
      <c r="AB2449" s="211" t="str">
        <f t="shared" si="332"/>
        <v/>
      </c>
    </row>
    <row r="2450" spans="1:28" s="210" customFormat="1" ht="20.399999999999999">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30"/>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31"/>
        <v>0</v>
      </c>
      <c r="AB2450" s="211" t="str">
        <f t="shared" si="332"/>
        <v/>
      </c>
    </row>
    <row r="2451" spans="1:28" s="210" customFormat="1" ht="20.399999999999999">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30"/>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31"/>
        <v>0</v>
      </c>
      <c r="AB2451" s="211" t="str">
        <f t="shared" si="332"/>
        <v/>
      </c>
    </row>
    <row r="2452" spans="1:28" s="210" customFormat="1" ht="20.399999999999999">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30"/>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31"/>
        <v>0</v>
      </c>
      <c r="AB2452" s="211" t="str">
        <f t="shared" si="332"/>
        <v/>
      </c>
    </row>
    <row r="2453" spans="1:28" s="210" customFormat="1" ht="20.399999999999999">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30"/>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31"/>
        <v>0</v>
      </c>
      <c r="AB2453" s="211" t="str">
        <f t="shared" si="332"/>
        <v/>
      </c>
    </row>
    <row r="2454" spans="1:28" s="210" customFormat="1" ht="20.399999999999999">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30"/>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31"/>
        <v>0</v>
      </c>
      <c r="AB2454" s="211" t="str">
        <f t="shared" si="332"/>
        <v/>
      </c>
    </row>
    <row r="2455" spans="1:28" s="210" customFormat="1" ht="20.399999999999999">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30"/>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31"/>
        <v>0</v>
      </c>
      <c r="AB2455" s="211" t="str">
        <f t="shared" si="332"/>
        <v/>
      </c>
    </row>
    <row r="2456" spans="1:28" s="210" customFormat="1" ht="20.399999999999999">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30"/>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31"/>
        <v>0</v>
      </c>
      <c r="AB2456" s="211" t="str">
        <f t="shared" si="332"/>
        <v/>
      </c>
    </row>
    <row r="2457" spans="1:28" s="210" customFormat="1" ht="20.399999999999999">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30"/>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31"/>
        <v>0</v>
      </c>
      <c r="AB2457" s="211" t="str">
        <f t="shared" si="332"/>
        <v/>
      </c>
    </row>
    <row r="2458" spans="1:28" s="210" customFormat="1" ht="20.399999999999999">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30"/>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31"/>
        <v>0</v>
      </c>
      <c r="AB2458" s="211" t="str">
        <f t="shared" si="332"/>
        <v/>
      </c>
    </row>
    <row r="2459" spans="1:28" s="210" customFormat="1" ht="20.399999999999999">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30"/>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31"/>
        <v>0</v>
      </c>
      <c r="AB2459" s="211" t="str">
        <f t="shared" si="332"/>
        <v/>
      </c>
    </row>
    <row r="2460" spans="1:28" s="210" customFormat="1" ht="20.399999999999999">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33">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34">IF(AND(C2460="Smelter not listed",OR(LEN(D2460)=0,LEN(E2460)=0)),1,0)</f>
        <v>0</v>
      </c>
      <c r="AB2460" s="211" t="str">
        <f t="shared" ref="AB2460:AB2490" si="335">B2460&amp;C2460</f>
        <v/>
      </c>
    </row>
    <row r="2461" spans="1:28" s="210" customFormat="1" ht="20.399999999999999">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33"/>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34"/>
        <v>0</v>
      </c>
      <c r="AB2461" s="211" t="str">
        <f t="shared" si="335"/>
        <v/>
      </c>
    </row>
    <row r="2462" spans="1:28" s="210" customFormat="1" ht="20.399999999999999">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33"/>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34"/>
        <v>0</v>
      </c>
      <c r="AB2462" s="211" t="str">
        <f t="shared" si="335"/>
        <v/>
      </c>
    </row>
    <row r="2463" spans="1:28" s="210" customFormat="1" ht="20.399999999999999">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33"/>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34"/>
        <v>0</v>
      </c>
      <c r="AB2463" s="211" t="str">
        <f t="shared" si="335"/>
        <v/>
      </c>
    </row>
    <row r="2464" spans="1:28" s="210" customFormat="1" ht="20.399999999999999">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33"/>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34"/>
        <v>0</v>
      </c>
      <c r="AB2464" s="211" t="str">
        <f t="shared" si="335"/>
        <v/>
      </c>
    </row>
    <row r="2465" spans="1:28" s="210" customFormat="1" ht="20.399999999999999">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33"/>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34"/>
        <v>0</v>
      </c>
      <c r="AB2465" s="211" t="str">
        <f t="shared" si="335"/>
        <v/>
      </c>
    </row>
    <row r="2466" spans="1:28" s="210" customFormat="1" ht="20.399999999999999">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33"/>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34"/>
        <v>0</v>
      </c>
      <c r="AB2466" s="211" t="str">
        <f t="shared" si="335"/>
        <v/>
      </c>
    </row>
    <row r="2467" spans="1:28" s="210" customFormat="1" ht="20.399999999999999">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33"/>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34"/>
        <v>0</v>
      </c>
      <c r="AB2467" s="211" t="str">
        <f t="shared" si="335"/>
        <v/>
      </c>
    </row>
    <row r="2468" spans="1:28" s="210" customFormat="1" ht="20.399999999999999">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33"/>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34"/>
        <v>0</v>
      </c>
      <c r="AB2468" s="211" t="str">
        <f t="shared" si="335"/>
        <v/>
      </c>
    </row>
    <row r="2469" spans="1:28" s="210" customFormat="1" ht="20.399999999999999">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33"/>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34"/>
        <v>0</v>
      </c>
      <c r="AB2469" s="211" t="str">
        <f t="shared" si="335"/>
        <v/>
      </c>
    </row>
    <row r="2470" spans="1:28" s="210" customFormat="1" ht="20.399999999999999">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33"/>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34"/>
        <v>0</v>
      </c>
      <c r="AB2470" s="211" t="str">
        <f t="shared" si="335"/>
        <v/>
      </c>
    </row>
    <row r="2471" spans="1:28" s="210" customFormat="1" ht="20.399999999999999">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33"/>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34"/>
        <v>0</v>
      </c>
      <c r="AB2471" s="211" t="str">
        <f t="shared" si="335"/>
        <v/>
      </c>
    </row>
    <row r="2472" spans="1:28" s="210" customFormat="1" ht="20.399999999999999">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33"/>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34"/>
        <v>0</v>
      </c>
      <c r="AB2472" s="211" t="str">
        <f t="shared" si="335"/>
        <v/>
      </c>
    </row>
    <row r="2473" spans="1:28" s="210" customFormat="1" ht="20.399999999999999">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33"/>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34"/>
        <v>0</v>
      </c>
      <c r="AB2473" s="211" t="str">
        <f t="shared" si="335"/>
        <v/>
      </c>
    </row>
    <row r="2474" spans="1:28" s="210" customFormat="1" ht="20.399999999999999">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33"/>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34"/>
        <v>0</v>
      </c>
      <c r="AB2474" s="211" t="str">
        <f t="shared" si="335"/>
        <v/>
      </c>
    </row>
    <row r="2475" spans="1:28" s="210" customFormat="1" ht="20.399999999999999">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33"/>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34"/>
        <v>0</v>
      </c>
      <c r="AB2475" s="211" t="str">
        <f t="shared" si="335"/>
        <v/>
      </c>
    </row>
    <row r="2476" spans="1:28" s="210" customFormat="1" ht="20.399999999999999">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33"/>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34"/>
        <v>0</v>
      </c>
      <c r="AB2476" s="211" t="str">
        <f t="shared" si="335"/>
        <v/>
      </c>
    </row>
    <row r="2477" spans="1:28" s="210" customFormat="1" ht="20.399999999999999">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33"/>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34"/>
        <v>0</v>
      </c>
      <c r="AB2477" s="211" t="str">
        <f t="shared" si="335"/>
        <v/>
      </c>
    </row>
    <row r="2478" spans="1:28" s="210" customFormat="1" ht="20.399999999999999">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33"/>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34"/>
        <v>0</v>
      </c>
      <c r="AB2478" s="211" t="str">
        <f t="shared" si="335"/>
        <v/>
      </c>
    </row>
    <row r="2479" spans="1:28" s="210" customFormat="1" ht="20.399999999999999">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33"/>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34"/>
        <v>0</v>
      </c>
      <c r="AB2479" s="211" t="str">
        <f t="shared" si="335"/>
        <v/>
      </c>
    </row>
    <row r="2480" spans="1:28" s="210" customFormat="1" ht="20.399999999999999">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33"/>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34"/>
        <v>0</v>
      </c>
      <c r="AB2480" s="211" t="str">
        <f t="shared" si="335"/>
        <v/>
      </c>
    </row>
    <row r="2481" spans="1:28" s="210" customFormat="1" ht="20.399999999999999">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33"/>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34"/>
        <v>0</v>
      </c>
      <c r="AB2481" s="211" t="str">
        <f t="shared" si="335"/>
        <v/>
      </c>
    </row>
    <row r="2482" spans="1:28" s="210" customFormat="1" ht="20.399999999999999">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33"/>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34"/>
        <v>0</v>
      </c>
      <c r="AB2482" s="211" t="str">
        <f t="shared" si="335"/>
        <v/>
      </c>
    </row>
    <row r="2483" spans="1:28" s="210" customFormat="1" ht="20.399999999999999">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33"/>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34"/>
        <v>0</v>
      </c>
      <c r="AB2483" s="211" t="str">
        <f t="shared" si="335"/>
        <v/>
      </c>
    </row>
    <row r="2484" spans="1:28" s="210" customFormat="1" ht="20.399999999999999">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33"/>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34"/>
        <v>0</v>
      </c>
      <c r="AB2484" s="211" t="str">
        <f t="shared" si="335"/>
        <v/>
      </c>
    </row>
    <row r="2485" spans="1:28" s="210" customFormat="1" ht="20.399999999999999">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33"/>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34"/>
        <v>0</v>
      </c>
      <c r="AB2485" s="211" t="str">
        <f t="shared" si="335"/>
        <v/>
      </c>
    </row>
    <row r="2486" spans="1:28" s="210" customFormat="1" ht="20.399999999999999">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33"/>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34"/>
        <v>0</v>
      </c>
      <c r="AB2486" s="211" t="str">
        <f t="shared" si="335"/>
        <v/>
      </c>
    </row>
    <row r="2487" spans="1:28" s="210" customFormat="1" ht="20.399999999999999">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33"/>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34"/>
        <v>0</v>
      </c>
      <c r="AB2487" s="211" t="str">
        <f t="shared" si="335"/>
        <v/>
      </c>
    </row>
    <row r="2488" spans="1:28" s="210" customFormat="1" ht="20.399999999999999">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33"/>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34"/>
        <v>0</v>
      </c>
      <c r="AB2488" s="211" t="str">
        <f t="shared" si="335"/>
        <v/>
      </c>
    </row>
    <row r="2489" spans="1:28" s="210" customFormat="1" ht="20.399999999999999">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33"/>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34"/>
        <v>0</v>
      </c>
      <c r="AB2489" s="211" t="str">
        <f t="shared" si="335"/>
        <v/>
      </c>
    </row>
    <row r="2490" spans="1:28" s="210" customFormat="1" ht="20.399999999999999">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33"/>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34"/>
        <v>0</v>
      </c>
      <c r="AB2490" s="211" t="str">
        <f t="shared" si="335"/>
        <v/>
      </c>
    </row>
    <row r="2491" spans="1:28" s="210" customFormat="1" ht="20.399999999999999">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36">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34"/>
        <v>0</v>
      </c>
      <c r="AB2491" s="211" t="str">
        <f t="shared" ref="AB2491" si="337">B2491&amp;C2491</f>
        <v/>
      </c>
    </row>
    <row r="2492" spans="1:28" s="210" customFormat="1" ht="20.399999999999999">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34"/>
        <v>0</v>
      </c>
      <c r="AB2492" s="211" t="str">
        <f>B2492&amp;C2492</f>
        <v/>
      </c>
    </row>
    <row r="2493" spans="1:28" s="210" customFormat="1" ht="20.399999999999999">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38">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399999999999999">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39">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399999999999999">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39"/>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399999999999999">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39"/>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399999999999999">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39"/>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399999999999999">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39"/>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399999999999999">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39"/>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399999999999999">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39"/>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399999999999999">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39"/>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399999999999999">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39"/>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399999999999999">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39"/>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399999999999999">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39"/>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2"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6C6145D6-1D7C-45A5-86AE-1CE001907034}"/>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disablePrompts="1"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60" activePane="bottomRight" state="frozen"/>
      <selection activeCell="A4" sqref="A4"/>
      <selection pane="topRight" activeCell="A4" sqref="A4"/>
      <selection pane="bottomLeft" activeCell="A4" sqref="A4"/>
      <selection pane="bottomRight" activeCell="A4" sqref="A4"/>
    </sheetView>
  </sheetViews>
  <sheetFormatPr defaultColWidth="8.81640625" defaultRowHeight="12.6"/>
  <cols>
    <col min="1" max="1" width="45.1796875" style="18" customWidth="1"/>
    <col min="2" max="2" width="42.81640625" style="19" customWidth="1"/>
    <col min="3" max="3" width="51.6328125" style="18" customWidth="1"/>
    <col min="4" max="4" width="29.1796875" style="19" customWidth="1"/>
    <col min="5" max="5" width="9" style="18" customWidth="1"/>
    <col min="6" max="6" width="13.6328125" style="18" hidden="1" customWidth="1"/>
    <col min="7" max="7" width="13.36328125" style="18" hidden="1" customWidth="1"/>
    <col min="8" max="9" width="9" style="18" hidden="1" customWidth="1"/>
    <col min="10" max="10" width="48.81640625" style="18" hidden="1" customWidth="1"/>
    <col min="11" max="11" width="9" style="18" hidden="1" customWidth="1"/>
    <col min="12" max="15" width="8.81640625" style="18" hidden="1" customWidth="1"/>
    <col min="16" max="18" width="8.81640625" style="18" customWidth="1"/>
    <col min="19" max="16384" width="8.81640625" style="18"/>
  </cols>
  <sheetData>
    <row r="1" spans="1:10" ht="32.4">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6.2">
      <c r="A2" s="63" t="s">
        <v>858</v>
      </c>
      <c r="B2" s="64" t="str">
        <f>IF(F65=1,"Click here to return to Smelter List","")</f>
        <v>Click here to return to Smelter List</v>
      </c>
      <c r="C2" s="118" t="str">
        <f>IF(F65=1,"Click here to return to Product List","")</f>
        <v>Click here to return to Product List</v>
      </c>
      <c r="D2" s="144" t="str">
        <f ca="1">IF(H70=0,"0",H70)</f>
        <v>0</v>
      </c>
    </row>
    <row r="3" spans="1:10" ht="16.2">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AT&amp;S Austria Technologie &amp; Systemtechnik Aktiengesellschaft</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t="str">
        <f>Declaration!D10</f>
        <v xml:space="preserve">The template covers the complete AT&amp;S product range, and is based on the supplier feedback that was received until the "Effective Date" below. </v>
      </c>
      <c r="C6" s="86" t="str">
        <f ca="1">IF(H6=1,J6,I6)</f>
        <v>Complete</v>
      </c>
      <c r="D6" s="92" t="str">
        <f>IF(H6=1,"Click here to provide a Description of Scope","")</f>
        <v/>
      </c>
      <c r="E6" s="19" t="s">
        <v>1261</v>
      </c>
      <c r="F6" s="91">
        <f>IF(OR(B5=Declaration!P9,B5=Declaration!Q9,B5=0),0,1)</f>
        <v>0</v>
      </c>
      <c r="G6" s="67">
        <f>IF(B6=0,1,0)</f>
        <v>0</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 xml:space="preserve">Theresa Gruber </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t.gruber@ats.net</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066488592386</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 xml:space="preserve">Theresa Gruber </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t.gruber@ats.net</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46112</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
      <c r="A13" s="86" t="str">
        <f ca="1">Declaration!B25</f>
        <v>1) Is any 3TG intentionally added or used in the product(s) or in the production process? (*)</v>
      </c>
      <c r="B13" s="89"/>
      <c r="C13" s="89"/>
      <c r="D13" s="93"/>
      <c r="E13" s="19" t="s">
        <v>773</v>
      </c>
      <c r="F13" s="90"/>
      <c r="H13" s="18">
        <f t="shared" si="3"/>
        <v>0</v>
      </c>
    </row>
    <row r="14" spans="1:10" ht="26.4">
      <c r="A14" s="87" t="str">
        <f ca="1">Declaration!B26</f>
        <v>Tantalum  (*)</v>
      </c>
      <c r="B14" s="86" t="str">
        <f>Declaration!D26</f>
        <v>Yes</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Tungsten  (*)</v>
      </c>
      <c r="B17" s="86" t="str">
        <f>Declaration!D29</f>
        <v>Yes</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0.4">
      <c r="A18" s="86" t="str">
        <f ca="1">Declaration!B31</f>
        <v>2) Does any 3TG remain in the product(s)? (*)</v>
      </c>
      <c r="B18" s="89"/>
      <c r="C18" s="89"/>
      <c r="D18" s="93"/>
      <c r="E18" s="19" t="s">
        <v>771</v>
      </c>
      <c r="F18" s="90"/>
      <c r="J18" s="143"/>
    </row>
    <row r="19" spans="1:10" ht="39">
      <c r="A19" s="87" t="str">
        <f ca="1">Declaration!B32</f>
        <v>Tantalum  (*)</v>
      </c>
      <c r="B19" s="86" t="str">
        <f>IF($B$14="Yes",Declaration!D32,0)</f>
        <v>Yes</v>
      </c>
      <c r="C19" s="86" t="str">
        <f ca="1">IF(H19=1,J19,I19)</f>
        <v>Complete</v>
      </c>
      <c r="D19" s="94" t="str">
        <f>IF(H19=1,"Click here to answer question 2 for Tantalum","")</f>
        <v/>
      </c>
      <c r="E19" s="19" t="s">
        <v>770</v>
      </c>
      <c r="F19" s="91">
        <f>IF(B$14="No",0,1)</f>
        <v>1</v>
      </c>
      <c r="G19" s="67">
        <f>IF(B19=0,1,0)</f>
        <v>0</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Tungsten  (*)</v>
      </c>
      <c r="B22" s="86" t="str">
        <f>IF($B$17="Yes",Declaration!D35,0)</f>
        <v>Yes</v>
      </c>
      <c r="C22" s="86" t="str">
        <f ca="1">IF(H22=1,J22,I22)</f>
        <v>Complete</v>
      </c>
      <c r="D22" s="94" t="str">
        <f>IF(H22=1,"Click here to answer question 2 for Tungsten","")</f>
        <v/>
      </c>
      <c r="E22" s="19" t="s">
        <v>770</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Tantalum  (*)</v>
      </c>
      <c r="B24" s="86" t="str">
        <f>IF(AND($B$14="Yes",$B$19="Yes"),Declaration!D38,0)</f>
        <v>Yes</v>
      </c>
      <c r="C24" s="86" t="str">
        <f ca="1">IF(H24=1,J24,I24)</f>
        <v>Complete</v>
      </c>
      <c r="D24" s="94" t="str">
        <f>IF(H24=1,"Click here to answer question 3 for Tantalum","")</f>
        <v/>
      </c>
      <c r="E24" s="19" t="s">
        <v>770</v>
      </c>
      <c r="F24" s="91">
        <f>IF(OR(B14="No",B19="No"),0,1)</f>
        <v>1</v>
      </c>
      <c r="G24" s="67">
        <f t="shared" ref="G24" si="6">IF(B24=0,1,0)</f>
        <v>0</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Yes</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Tungsten  (*)</v>
      </c>
      <c r="B27" s="86" t="str">
        <f>IF(AND($B$17="Yes",$B$22="Yes"),Declaration!D41,0)</f>
        <v>Yes</v>
      </c>
      <c r="C27" s="86" t="str">
        <f ca="1">IF(H27=1,J27,I27)</f>
        <v>Complete</v>
      </c>
      <c r="D27" s="94" t="str">
        <f>IF(H27=1,"Click here to answer question 3 for Tungsten","")</f>
        <v/>
      </c>
      <c r="E27" s="19" t="s">
        <v>770</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Tantalum  (*)</v>
      </c>
      <c r="B29" s="86" t="str">
        <f>IF(AND($B$14="Yes",$B$19="Yes"),Declaration!D44,0)</f>
        <v>Yes</v>
      </c>
      <c r="C29" s="86" t="str">
        <f ca="1">IF(H29=1,J29,I29)</f>
        <v>Complete</v>
      </c>
      <c r="D29" s="243" t="str">
        <f>IF(H29=1,"Click here to answer question 4 for Tantalum","")</f>
        <v/>
      </c>
      <c r="E29" s="19"/>
      <c r="F29" s="91">
        <f>F24</f>
        <v>1</v>
      </c>
      <c r="G29" s="67">
        <f t="shared" ref="G29" si="8">IF(B29=0,1,0)</f>
        <v>0</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Yes</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Tungsten  (*)</v>
      </c>
      <c r="B32" s="86" t="str">
        <f>IF(AND($B$17="Yes",$B$22="Yes"),Declaration!D47,0)</f>
        <v>Yes</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7.799999999999997">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Tantalum  (*)</v>
      </c>
      <c r="B34" s="86" t="str">
        <f>IF(AND($B$14="Yes",$B$19="Yes"),Declaration!D50,0)</f>
        <v>No</v>
      </c>
      <c r="C34" s="86" t="str">
        <f ca="1">IF(H34=1,J34,I34)</f>
        <v>Complete</v>
      </c>
      <c r="D34" s="243" t="str">
        <f>IF(H34=1,"Click here to answer question 5 for Tantalum","")</f>
        <v/>
      </c>
      <c r="E34" s="19" t="s">
        <v>1261</v>
      </c>
      <c r="F34" s="91">
        <f>F24</f>
        <v>1</v>
      </c>
      <c r="G34" s="67">
        <f>IF(B34=0,1,0)</f>
        <v>0</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Tungsten  (*)</v>
      </c>
      <c r="B37" s="86" t="str">
        <f>IF(AND($B$17="Yes",$B$22="Yes"),Declaration!D53,0)</f>
        <v>No</v>
      </c>
      <c r="C37" s="86" t="str">
        <f ca="1">IF(H37=1,J37,I37)</f>
        <v>Complete</v>
      </c>
      <c r="D37" s="243" t="str">
        <f>IF(H37=1,"Click here to answer question 5 for Tungsten","")</f>
        <v/>
      </c>
      <c r="E37" s="19" t="s">
        <v>1261</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7.799999999999997">
      <c r="A38" s="86" t="str">
        <f ca="1">Declaration!B55</f>
        <v>6) What percentage of relevant suppliers have provided a response to your supply chain survey?  (*)</v>
      </c>
      <c r="B38" s="89"/>
      <c r="C38" s="89"/>
      <c r="D38" s="93"/>
      <c r="E38" s="19" t="s">
        <v>770</v>
      </c>
      <c r="F38" s="90"/>
    </row>
    <row r="39" spans="1:10" ht="26.4">
      <c r="A39" s="87" t="str">
        <f ca="1">Declaration!B56</f>
        <v>Tantalum  (*)</v>
      </c>
      <c r="B39" s="251" t="str">
        <f>IF(AND($B$14="Yes",$B$19="Yes"),Declaration!D56,0)</f>
        <v>100%</v>
      </c>
      <c r="C39" s="86" t="str">
        <f ca="1">IF(H39=1,J39,I39)</f>
        <v>Complete</v>
      </c>
      <c r="D39" s="244" t="str">
        <f>IF(H39=1,"Click here to answer question 6 for Tantalum","")</f>
        <v/>
      </c>
      <c r="E39" s="19" t="s">
        <v>769</v>
      </c>
      <c r="F39" s="91">
        <f>F24</f>
        <v>1</v>
      </c>
      <c r="G39" s="67">
        <f>IF(B39=0,1,0)</f>
        <v>0</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4">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4">
      <c r="A41" s="87" t="str">
        <f ca="1">Declaration!B58</f>
        <v>Gold  (*)</v>
      </c>
      <c r="B41" s="251" t="str">
        <f>IF(AND($B$16="Yes",$B$21="Yes"),Declaration!D58,0)</f>
        <v>100%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4">
      <c r="A42" s="87" t="str">
        <f ca="1">Declaration!B59</f>
        <v>Tungsten  (*)</v>
      </c>
      <c r="B42" s="251" t="str">
        <f>IF(AND($B$17="Yes",$B$22="Yes"),Declaration!D59,0)</f>
        <v>100%</v>
      </c>
      <c r="C42" s="86" t="str">
        <f ca="1">IF(H42=1,J42,I42)</f>
        <v>Complete</v>
      </c>
      <c r="D42" s="244" t="str">
        <f>IF(H42=1,"Click here to answer question 6 for Tungsten","")</f>
        <v/>
      </c>
      <c r="E42" s="19" t="s">
        <v>769</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0.4">
      <c r="A43" s="86" t="str">
        <f ca="1">Declaration!B61</f>
        <v>7) Have you identified all of the smelters supplying the 3TG to your supply chain?  (*)</v>
      </c>
      <c r="B43" s="89"/>
      <c r="C43" s="89"/>
      <c r="D43" s="93"/>
      <c r="E43" s="19" t="s">
        <v>771</v>
      </c>
      <c r="F43" s="90"/>
    </row>
    <row r="44" spans="1:10" ht="51.6">
      <c r="A44" s="87" t="str">
        <f ca="1">Declaration!B62</f>
        <v>Tantalum  (*)</v>
      </c>
      <c r="B44" s="86" t="str">
        <f>IF(AND($B$14="Yes",$B$19="Yes"),Declaration!D62,0)</f>
        <v>Yes</v>
      </c>
      <c r="C44" s="86" t="str">
        <f ca="1">IF(H44=1,J44,I44)</f>
        <v>Complete</v>
      </c>
      <c r="D44" s="243" t="str">
        <f>IF(H44=1,"Click here to answer question 7 for Tantalum","")</f>
        <v/>
      </c>
      <c r="E44" s="19" t="s">
        <v>1257</v>
      </c>
      <c r="F44" s="91">
        <f>F24</f>
        <v>1</v>
      </c>
      <c r="G44" s="67">
        <f>IF(B44=0,1,0)</f>
        <v>0</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6">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6">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6">
      <c r="A47" s="87" t="str">
        <f ca="1">Declaration!B65</f>
        <v>Tungsten  (*)</v>
      </c>
      <c r="B47" s="86" t="str">
        <f>IF(AND($B$17="Yes",$B$22="Yes"),Declaration!D65,0)</f>
        <v>Yes</v>
      </c>
      <c r="C47" s="86" t="str">
        <f ca="1">IF(H47=1,J47,I47)</f>
        <v>Complete</v>
      </c>
      <c r="D47" s="243" t="str">
        <f>IF(H47=1,"Click here to answer question 7 for Tungsten","")</f>
        <v/>
      </c>
      <c r="E47" s="19" t="s">
        <v>1257</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
      <c r="A48" s="86" t="str">
        <f ca="1">Declaration!B67</f>
        <v>8) Has all applicable smelter information received by your company been reported in this declaration?  (*)</v>
      </c>
      <c r="B48" s="89"/>
      <c r="C48" s="89"/>
      <c r="D48" s="93"/>
      <c r="E48" s="19" t="s">
        <v>772</v>
      </c>
      <c r="F48" s="90"/>
    </row>
    <row r="49" spans="1:10" ht="39">
      <c r="A49" s="87" t="str">
        <f ca="1">Declaration!B68</f>
        <v>Tantalum  (*)</v>
      </c>
      <c r="B49" s="86" t="str">
        <f>IF(AND($B$14="Yes",$B$19="Yes"),Declaration!D68,0)</f>
        <v>Yes</v>
      </c>
      <c r="C49" s="86" t="str">
        <f ca="1">IF(H49=1,J49,I49)</f>
        <v>Complete</v>
      </c>
      <c r="D49" s="244" t="str">
        <f>IF(H49=1,"Click here to answer question 8 for Tantalum","")</f>
        <v/>
      </c>
      <c r="E49" s="19" t="s">
        <v>770</v>
      </c>
      <c r="F49" s="91">
        <f>F24</f>
        <v>1</v>
      </c>
      <c r="G49" s="67">
        <f>IF(B49=0,1,0)</f>
        <v>0</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Tungsten  (*)</v>
      </c>
      <c r="B52" s="86" t="str">
        <f>IF(AND($B$17="Yes",$B$22="Yes"),Declaration!D71,0)</f>
        <v>Yes</v>
      </c>
      <c r="C52" s="86" t="str">
        <f ca="1">IF(H52=1,J52,I52)</f>
        <v>Complete</v>
      </c>
      <c r="D52" s="244" t="str">
        <f>IF(H52=1,"Click here to answer question 8 for Tungsten","")</f>
        <v/>
      </c>
      <c r="E52" s="19" t="s">
        <v>770</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2">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549999999999997" customHeight="1">
      <c r="A56" s="86" t="s">
        <v>3</v>
      </c>
      <c r="B56" s="86" t="str">
        <f>Declaration!G77</f>
        <v>https://ats.net/en/sustainability/</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0.4">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4"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1</v>
      </c>
      <c r="G65" s="67">
        <f>IF(AND(COUNTIF(SmelterIdetifiedForMetal,"Tantalum")&gt;0,COUNTIF('Smelter List'!AB$5:AB$2504,"Tantalum?*")&gt;0),0,1)</f>
        <v>0</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1</v>
      </c>
      <c r="G66" s="67">
        <f>IF(AND(COUNTIF(SmelterIdetifiedForMetal,"Tin")&gt;0,COUNTIF('Smelter List'!AB$5:AB$2504,"Tin?*")&gt;0),0,1)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1</v>
      </c>
      <c r="G67" s="67">
        <f>IF(AND(COUNTIF(SmelterIdetifiedForMetal,"Gold")&gt;0,COUNTIF('Smelter List'!AB$5:AB$2504,"Gold?*")&gt;0),0,1)</f>
        <v>0</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1</v>
      </c>
      <c r="G68" s="67">
        <f>IF(AND(COUNTIF(SmelterIdetifiedForMetal,"Tungsten")&gt;0,COUNTIF('Smelter List'!AB$5:AB$2504,"Tungsten?*")&gt;0),0,1)</f>
        <v>0</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2">
      <c r="A69" s="153" t="s">
        <v>2242</v>
      </c>
      <c r="B69" s="86"/>
      <c r="C69" s="153" t="str">
        <f ca="1">IF(F69=0,J69,IF(G69=0,I69,L69))</f>
        <v>Complete</v>
      </c>
      <c r="D69" s="92"/>
      <c r="E69" s="19"/>
      <c r="F69" s="91">
        <f ca="1">IF(COUNTIF('Smelter List'!$C:$C,"Smelter not listed")=0,0,1)</f>
        <v>1</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2"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1640625" defaultRowHeight="12.6"/>
  <cols>
    <col min="1" max="1" width="3.1796875" style="259" customWidth="1"/>
    <col min="2" max="2" width="39.81640625" style="262" customWidth="1"/>
    <col min="3" max="5" width="39.81640625" style="259" customWidth="1"/>
    <col min="6" max="6" width="58.81640625" style="259" customWidth="1"/>
    <col min="7" max="7" width="1.6328125" style="259" customWidth="1"/>
    <col min="8" max="8" width="9" style="259" customWidth="1"/>
    <col min="9" max="16384" width="8.8164062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ht="13.2">
      <c r="A2" s="22"/>
      <c r="B2" s="117"/>
      <c r="C2" s="117"/>
      <c r="D2" s="117"/>
      <c r="E2" s="117"/>
      <c r="F2"/>
      <c r="G2" s="23"/>
      <c r="H2"/>
    </row>
    <row r="3" spans="1:8" s="20" customFormat="1" ht="13.2">
      <c r="A3" s="22"/>
      <c r="B3" s="117"/>
      <c r="C3" s="117"/>
      <c r="D3" s="117"/>
      <c r="E3" s="117"/>
      <c r="F3" s="117"/>
      <c r="G3" s="23"/>
      <c r="H3"/>
    </row>
    <row r="4" spans="1:8" s="20" customFormat="1" ht="15.75" customHeight="1">
      <c r="A4" s="22"/>
      <c r="B4" s="394" t="s">
        <v>858</v>
      </c>
      <c r="C4" s="394"/>
      <c r="D4" s="394"/>
      <c r="E4" s="394"/>
      <c r="F4" s="394"/>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
      <c r="A6" s="125"/>
      <c r="B6" s="257"/>
      <c r="C6" s="95"/>
      <c r="D6" s="95"/>
      <c r="E6" s="95"/>
      <c r="F6" s="95"/>
      <c r="G6" s="258"/>
    </row>
    <row r="7" spans="1:8" ht="15">
      <c r="A7" s="126"/>
      <c r="B7" s="257"/>
      <c r="C7" s="95"/>
      <c r="D7" s="95"/>
      <c r="E7" s="95"/>
      <c r="F7" s="95"/>
      <c r="G7" s="258"/>
    </row>
    <row r="8" spans="1:8" ht="15">
      <c r="A8" s="126"/>
      <c r="B8" s="257"/>
      <c r="C8" s="95"/>
      <c r="D8" s="95"/>
      <c r="E8" s="95"/>
      <c r="F8" s="95"/>
      <c r="G8" s="258"/>
    </row>
    <row r="9" spans="1:8" ht="15">
      <c r="A9" s="126"/>
      <c r="B9" s="257"/>
      <c r="C9" s="95"/>
      <c r="D9" s="95"/>
      <c r="E9" s="95"/>
      <c r="F9" s="95"/>
      <c r="G9" s="258"/>
    </row>
    <row r="10" spans="1:8" ht="15">
      <c r="A10" s="126"/>
      <c r="B10" s="257"/>
      <c r="C10" s="95"/>
      <c r="D10" s="95"/>
      <c r="E10" s="95"/>
      <c r="F10" s="95"/>
      <c r="G10" s="258"/>
    </row>
    <row r="11" spans="1:8" ht="15">
      <c r="A11" s="126"/>
      <c r="B11" s="257"/>
      <c r="C11" s="95"/>
      <c r="D11" s="95"/>
      <c r="E11" s="95"/>
      <c r="F11" s="95"/>
      <c r="G11" s="258"/>
    </row>
    <row r="12" spans="1:8" ht="15">
      <c r="A12" s="126"/>
      <c r="B12" s="257"/>
      <c r="C12" s="95"/>
      <c r="D12" s="95"/>
      <c r="E12" s="95"/>
      <c r="F12" s="95"/>
      <c r="G12" s="258"/>
    </row>
    <row r="13" spans="1:8" ht="15">
      <c r="A13" s="126"/>
      <c r="B13" s="257"/>
      <c r="C13" s="95"/>
      <c r="D13" s="95"/>
      <c r="E13" s="95"/>
      <c r="F13" s="95"/>
      <c r="G13" s="258"/>
    </row>
    <row r="14" spans="1:8" ht="15">
      <c r="A14" s="126"/>
      <c r="B14" s="257"/>
      <c r="C14" s="95"/>
      <c r="D14" s="95"/>
      <c r="E14" s="95"/>
      <c r="F14" s="95"/>
      <c r="G14" s="258"/>
    </row>
    <row r="15" spans="1:8" ht="15">
      <c r="A15" s="126"/>
      <c r="B15" s="257"/>
      <c r="C15" s="95"/>
      <c r="D15" s="95"/>
      <c r="E15" s="95"/>
      <c r="F15" s="95"/>
      <c r="G15" s="258"/>
    </row>
    <row r="16" spans="1:8" ht="15">
      <c r="A16" s="126"/>
      <c r="B16" s="257"/>
      <c r="C16" s="95"/>
      <c r="D16" s="95"/>
      <c r="E16" s="95"/>
      <c r="F16" s="95"/>
      <c r="G16" s="258"/>
    </row>
    <row r="17" spans="1:7" ht="15">
      <c r="A17" s="126"/>
      <c r="B17" s="257"/>
      <c r="C17" s="95"/>
      <c r="D17" s="95"/>
      <c r="E17" s="95"/>
      <c r="F17" s="95"/>
      <c r="G17" s="258"/>
    </row>
    <row r="18" spans="1:7" ht="15">
      <c r="A18" s="126"/>
      <c r="B18" s="257"/>
      <c r="C18" s="95"/>
      <c r="D18" s="95"/>
      <c r="E18" s="95"/>
      <c r="F18" s="95"/>
      <c r="G18" s="258"/>
    </row>
    <row r="19" spans="1:7" ht="15">
      <c r="A19" s="126"/>
      <c r="B19" s="257"/>
      <c r="C19" s="95"/>
      <c r="D19" s="95"/>
      <c r="E19" s="95"/>
      <c r="F19" s="95"/>
      <c r="G19" s="258"/>
    </row>
    <row r="20" spans="1:7" ht="15">
      <c r="A20" s="126"/>
      <c r="B20" s="257"/>
      <c r="C20" s="95"/>
      <c r="D20" s="95"/>
      <c r="E20" s="95"/>
      <c r="F20" s="95"/>
      <c r="G20" s="258"/>
    </row>
    <row r="21" spans="1:7" ht="15">
      <c r="A21" s="126"/>
      <c r="B21" s="257"/>
      <c r="C21" s="95"/>
      <c r="D21" s="95"/>
      <c r="E21" s="95"/>
      <c r="F21" s="95"/>
      <c r="G21" s="258"/>
    </row>
    <row r="22" spans="1:7" ht="15">
      <c r="A22" s="126"/>
      <c r="B22" s="257"/>
      <c r="C22" s="95"/>
      <c r="D22" s="95"/>
      <c r="E22" s="95"/>
      <c r="F22" s="95"/>
      <c r="G22" s="258"/>
    </row>
    <row r="23" spans="1:7" ht="15">
      <c r="A23" s="126"/>
      <c r="B23" s="257"/>
      <c r="C23" s="95"/>
      <c r="D23" s="95"/>
      <c r="E23" s="95"/>
      <c r="F23" s="95"/>
      <c r="G23" s="258"/>
    </row>
    <row r="24" spans="1:7" ht="15">
      <c r="A24" s="126"/>
      <c r="B24" s="257"/>
      <c r="C24" s="95"/>
      <c r="D24" s="95"/>
      <c r="E24" s="95"/>
      <c r="F24" s="95"/>
      <c r="G24" s="258"/>
    </row>
    <row r="25" spans="1:7" ht="15">
      <c r="A25" s="126"/>
      <c r="B25" s="257"/>
      <c r="C25" s="95"/>
      <c r="D25" s="95"/>
      <c r="E25" s="95"/>
      <c r="F25" s="95"/>
      <c r="G25" s="258"/>
    </row>
    <row r="26" spans="1:7" ht="15">
      <c r="A26" s="126"/>
      <c r="B26" s="257"/>
      <c r="C26" s="95"/>
      <c r="D26" s="95"/>
      <c r="E26" s="95"/>
      <c r="F26" s="95"/>
      <c r="G26" s="258"/>
    </row>
    <row r="27" spans="1:7" ht="15">
      <c r="A27" s="126"/>
      <c r="B27" s="257"/>
      <c r="C27" s="95"/>
      <c r="D27" s="95"/>
      <c r="E27" s="95"/>
      <c r="F27" s="95"/>
      <c r="G27" s="258"/>
    </row>
    <row r="28" spans="1:7" ht="15">
      <c r="A28" s="126"/>
      <c r="B28" s="257"/>
      <c r="C28" s="95"/>
      <c r="D28" s="95"/>
      <c r="E28" s="95"/>
      <c r="F28" s="95"/>
      <c r="G28" s="258"/>
    </row>
    <row r="29" spans="1:7" ht="15">
      <c r="A29" s="126"/>
      <c r="B29" s="257"/>
      <c r="C29" s="95"/>
      <c r="D29" s="95"/>
      <c r="E29" s="95"/>
      <c r="F29" s="95"/>
      <c r="G29" s="258"/>
    </row>
    <row r="30" spans="1:7" ht="15">
      <c r="A30" s="126"/>
      <c r="B30" s="257"/>
      <c r="C30" s="95"/>
      <c r="D30" s="95"/>
      <c r="E30" s="95"/>
      <c r="F30" s="95"/>
      <c r="G30" s="258"/>
    </row>
    <row r="31" spans="1:7" ht="15">
      <c r="A31" s="126"/>
      <c r="B31" s="257"/>
      <c r="C31" s="95"/>
      <c r="D31" s="95"/>
      <c r="E31" s="95"/>
      <c r="F31" s="95"/>
      <c r="G31" s="258"/>
    </row>
    <row r="32" spans="1:7" ht="15">
      <c r="A32" s="126"/>
      <c r="B32" s="257"/>
      <c r="C32" s="95"/>
      <c r="D32" s="95"/>
      <c r="E32" s="95"/>
      <c r="F32" s="95"/>
      <c r="G32" s="258"/>
    </row>
    <row r="33" spans="1:7" ht="15">
      <c r="A33" s="126"/>
      <c r="B33" s="257"/>
      <c r="C33" s="95"/>
      <c r="D33" s="95"/>
      <c r="E33" s="95"/>
      <c r="F33" s="95"/>
      <c r="G33" s="258"/>
    </row>
    <row r="34" spans="1:7" ht="15">
      <c r="A34" s="126"/>
      <c r="B34" s="257"/>
      <c r="C34" s="95"/>
      <c r="D34" s="95"/>
      <c r="E34" s="95"/>
      <c r="F34" s="95"/>
      <c r="G34" s="258"/>
    </row>
    <row r="35" spans="1:7" ht="15">
      <c r="A35" s="126"/>
      <c r="B35" s="257"/>
      <c r="C35" s="95"/>
      <c r="D35" s="95"/>
      <c r="E35" s="95"/>
      <c r="F35" s="95"/>
      <c r="G35" s="258"/>
    </row>
    <row r="36" spans="1:7" ht="15">
      <c r="A36" s="126"/>
      <c r="B36" s="257"/>
      <c r="C36" s="95"/>
      <c r="D36" s="95"/>
      <c r="E36" s="95"/>
      <c r="F36" s="95"/>
      <c r="G36" s="258"/>
    </row>
    <row r="37" spans="1:7" ht="15">
      <c r="A37" s="126"/>
      <c r="B37" s="257"/>
      <c r="C37" s="95"/>
      <c r="D37" s="95"/>
      <c r="E37" s="95"/>
      <c r="F37" s="95"/>
      <c r="G37" s="258"/>
    </row>
    <row r="38" spans="1:7" ht="15">
      <c r="A38" s="126"/>
      <c r="B38" s="257"/>
      <c r="C38" s="95"/>
      <c r="D38" s="95"/>
      <c r="E38" s="95"/>
      <c r="F38" s="95"/>
      <c r="G38" s="258"/>
    </row>
    <row r="39" spans="1:7" ht="15">
      <c r="A39" s="126"/>
      <c r="B39" s="257"/>
      <c r="C39" s="95"/>
      <c r="D39" s="95"/>
      <c r="E39" s="95"/>
      <c r="F39" s="95"/>
      <c r="G39" s="258"/>
    </row>
    <row r="40" spans="1:7" ht="15">
      <c r="A40" s="126"/>
      <c r="B40" s="257"/>
      <c r="C40" s="95"/>
      <c r="D40" s="95"/>
      <c r="E40" s="95"/>
      <c r="F40" s="95"/>
      <c r="G40" s="258"/>
    </row>
    <row r="41" spans="1:7" ht="15">
      <c r="A41" s="126"/>
      <c r="B41" s="257"/>
      <c r="C41" s="95"/>
      <c r="D41" s="95"/>
      <c r="E41" s="95"/>
      <c r="F41" s="95"/>
      <c r="G41" s="258"/>
    </row>
    <row r="42" spans="1:7" ht="15">
      <c r="A42" s="126"/>
      <c r="B42" s="257"/>
      <c r="C42" s="95"/>
      <c r="D42" s="95"/>
      <c r="E42" s="95"/>
      <c r="F42" s="95"/>
      <c r="G42" s="258"/>
    </row>
    <row r="43" spans="1:7" ht="15">
      <c r="A43" s="126"/>
      <c r="B43" s="257"/>
      <c r="C43" s="95"/>
      <c r="D43" s="95"/>
      <c r="E43" s="95"/>
      <c r="F43" s="95"/>
      <c r="G43" s="258"/>
    </row>
    <row r="44" spans="1:7" ht="15">
      <c r="A44" s="126"/>
      <c r="B44" s="257"/>
      <c r="C44" s="95"/>
      <c r="D44" s="95"/>
      <c r="E44" s="95"/>
      <c r="F44" s="95"/>
      <c r="G44" s="258"/>
    </row>
    <row r="45" spans="1:7" ht="15">
      <c r="A45" s="126"/>
      <c r="B45" s="257"/>
      <c r="C45" s="95"/>
      <c r="D45" s="95"/>
      <c r="E45" s="95"/>
      <c r="F45" s="95"/>
      <c r="G45" s="258"/>
    </row>
    <row r="46" spans="1:7" ht="15">
      <c r="A46" s="126"/>
      <c r="B46" s="257"/>
      <c r="C46" s="95"/>
      <c r="D46" s="95"/>
      <c r="E46" s="95"/>
      <c r="F46" s="95"/>
      <c r="G46" s="258"/>
    </row>
    <row r="47" spans="1:7" ht="15">
      <c r="A47" s="126"/>
      <c r="B47" s="257"/>
      <c r="C47" s="95"/>
      <c r="D47" s="95"/>
      <c r="E47" s="95"/>
      <c r="F47" s="95"/>
      <c r="G47" s="258"/>
    </row>
    <row r="48" spans="1:7" ht="15">
      <c r="A48" s="126"/>
      <c r="B48" s="257"/>
      <c r="C48" s="95"/>
      <c r="D48" s="95"/>
      <c r="E48" s="95"/>
      <c r="F48" s="95"/>
      <c r="G48" s="258"/>
    </row>
    <row r="49" spans="1:7" ht="15">
      <c r="A49" s="126"/>
      <c r="B49" s="257"/>
      <c r="C49" s="95"/>
      <c r="D49" s="95"/>
      <c r="E49" s="95"/>
      <c r="F49" s="95"/>
      <c r="G49" s="258"/>
    </row>
    <row r="50" spans="1:7" ht="15">
      <c r="A50" s="126"/>
      <c r="B50" s="257"/>
      <c r="C50" s="95"/>
      <c r="D50" s="95"/>
      <c r="E50" s="95"/>
      <c r="F50" s="95"/>
      <c r="G50" s="258"/>
    </row>
    <row r="51" spans="1:7" ht="15">
      <c r="A51" s="126"/>
      <c r="B51" s="257"/>
      <c r="C51" s="95"/>
      <c r="D51" s="95"/>
      <c r="E51" s="95"/>
      <c r="F51" s="95"/>
      <c r="G51" s="258"/>
    </row>
    <row r="52" spans="1:7" ht="15">
      <c r="A52" s="126"/>
      <c r="B52" s="257"/>
      <c r="C52" s="95"/>
      <c r="D52" s="95"/>
      <c r="E52" s="95"/>
      <c r="F52" s="95"/>
      <c r="G52" s="258"/>
    </row>
    <row r="53" spans="1:7" ht="15">
      <c r="A53" s="126"/>
      <c r="B53" s="257"/>
      <c r="C53" s="95"/>
      <c r="D53" s="95"/>
      <c r="E53" s="95"/>
      <c r="F53" s="95"/>
      <c r="G53" s="258"/>
    </row>
    <row r="54" spans="1:7" ht="15">
      <c r="A54" s="126"/>
      <c r="B54" s="257"/>
      <c r="C54" s="95"/>
      <c r="D54" s="95"/>
      <c r="E54" s="95"/>
      <c r="F54" s="95"/>
      <c r="G54" s="258"/>
    </row>
    <row r="55" spans="1:7" ht="15">
      <c r="A55" s="126"/>
      <c r="B55" s="257"/>
      <c r="C55" s="95"/>
      <c r="D55" s="95"/>
      <c r="E55" s="95"/>
      <c r="F55" s="95"/>
      <c r="G55" s="258"/>
    </row>
    <row r="56" spans="1:7" ht="15">
      <c r="A56" s="126"/>
      <c r="B56" s="257"/>
      <c r="C56" s="95"/>
      <c r="D56" s="95"/>
      <c r="E56" s="95"/>
      <c r="F56" s="95"/>
      <c r="G56" s="258"/>
    </row>
    <row r="57" spans="1:7" ht="15">
      <c r="A57" s="126"/>
      <c r="B57" s="257"/>
      <c r="C57" s="95"/>
      <c r="D57" s="95"/>
      <c r="E57" s="95"/>
      <c r="F57" s="95"/>
      <c r="G57" s="258"/>
    </row>
    <row r="58" spans="1:7" ht="15">
      <c r="A58" s="126"/>
      <c r="B58" s="257"/>
      <c r="C58" s="95"/>
      <c r="D58" s="95"/>
      <c r="E58" s="95"/>
      <c r="F58" s="95"/>
      <c r="G58" s="258"/>
    </row>
    <row r="59" spans="1:7" ht="15">
      <c r="A59" s="126"/>
      <c r="B59" s="257"/>
      <c r="C59" s="95"/>
      <c r="D59" s="95"/>
      <c r="E59" s="95"/>
      <c r="F59" s="95"/>
      <c r="G59" s="258"/>
    </row>
    <row r="60" spans="1:7" ht="15">
      <c r="A60" s="126"/>
      <c r="B60" s="257"/>
      <c r="C60" s="95"/>
      <c r="D60" s="95"/>
      <c r="E60" s="95"/>
      <c r="F60" s="95"/>
      <c r="G60" s="258"/>
    </row>
    <row r="61" spans="1:7" ht="15">
      <c r="A61" s="126"/>
      <c r="B61" s="257"/>
      <c r="C61" s="95"/>
      <c r="D61" s="95"/>
      <c r="E61" s="95"/>
      <c r="F61" s="95"/>
      <c r="G61" s="258"/>
    </row>
    <row r="62" spans="1:7" ht="15">
      <c r="A62" s="126"/>
      <c r="B62" s="257"/>
      <c r="C62" s="95"/>
      <c r="D62" s="95"/>
      <c r="E62" s="95"/>
      <c r="F62" s="95"/>
      <c r="G62" s="258"/>
    </row>
    <row r="63" spans="1:7" ht="15">
      <c r="A63" s="126"/>
      <c r="B63" s="257"/>
      <c r="C63" s="95"/>
      <c r="D63" s="95"/>
      <c r="E63" s="95"/>
      <c r="F63" s="95"/>
      <c r="G63" s="258"/>
    </row>
    <row r="64" spans="1:7" ht="15">
      <c r="A64" s="126"/>
      <c r="B64" s="257"/>
      <c r="C64" s="95"/>
      <c r="D64" s="95"/>
      <c r="E64" s="95"/>
      <c r="F64" s="95"/>
      <c r="G64" s="258"/>
    </row>
    <row r="65" spans="1:7" ht="15">
      <c r="A65" s="126"/>
      <c r="B65" s="257"/>
      <c r="C65" s="95"/>
      <c r="D65" s="95"/>
      <c r="E65" s="95"/>
      <c r="F65" s="95"/>
      <c r="G65" s="258"/>
    </row>
    <row r="66" spans="1:7" ht="15">
      <c r="A66" s="126"/>
      <c r="B66" s="257"/>
      <c r="C66" s="95"/>
      <c r="D66" s="95"/>
      <c r="E66" s="95"/>
      <c r="F66" s="95"/>
      <c r="G66" s="258"/>
    </row>
    <row r="67" spans="1:7" ht="15">
      <c r="A67" s="126"/>
      <c r="B67" s="257"/>
      <c r="C67" s="95"/>
      <c r="D67" s="95"/>
      <c r="E67" s="95"/>
      <c r="F67" s="95"/>
      <c r="G67" s="258"/>
    </row>
    <row r="68" spans="1:7" ht="15">
      <c r="A68" s="126"/>
      <c r="B68" s="257"/>
      <c r="C68" s="95"/>
      <c r="D68" s="95"/>
      <c r="E68" s="95"/>
      <c r="F68" s="95"/>
      <c r="G68" s="258"/>
    </row>
    <row r="69" spans="1:7" ht="15">
      <c r="A69" s="126"/>
      <c r="B69" s="257"/>
      <c r="C69" s="95"/>
      <c r="D69" s="95"/>
      <c r="E69" s="95"/>
      <c r="F69" s="95"/>
      <c r="G69" s="258"/>
    </row>
    <row r="70" spans="1:7" ht="15">
      <c r="A70" s="126"/>
      <c r="B70" s="257"/>
      <c r="C70" s="95"/>
      <c r="D70" s="95"/>
      <c r="E70" s="95"/>
      <c r="F70" s="95"/>
      <c r="G70" s="258"/>
    </row>
    <row r="71" spans="1:7" ht="15">
      <c r="A71" s="126"/>
      <c r="B71" s="257"/>
      <c r="C71" s="95"/>
      <c r="D71" s="95"/>
      <c r="E71" s="95"/>
      <c r="F71" s="95"/>
      <c r="G71" s="258"/>
    </row>
    <row r="72" spans="1:7" ht="15">
      <c r="A72" s="126"/>
      <c r="B72" s="257"/>
      <c r="C72" s="95"/>
      <c r="D72" s="95"/>
      <c r="E72" s="95"/>
      <c r="F72" s="95"/>
      <c r="G72" s="258"/>
    </row>
    <row r="73" spans="1:7" ht="15">
      <c r="A73" s="126"/>
      <c r="B73" s="257"/>
      <c r="C73" s="95"/>
      <c r="D73" s="95"/>
      <c r="E73" s="95"/>
      <c r="F73" s="95"/>
      <c r="G73" s="258"/>
    </row>
    <row r="74" spans="1:7" ht="15">
      <c r="A74" s="126"/>
      <c r="B74" s="257"/>
      <c r="C74" s="95"/>
      <c r="D74" s="95"/>
      <c r="E74" s="95"/>
      <c r="F74" s="95"/>
      <c r="G74" s="258"/>
    </row>
    <row r="75" spans="1:7" ht="15">
      <c r="A75" s="126"/>
      <c r="B75" s="257"/>
      <c r="C75" s="95"/>
      <c r="D75" s="95"/>
      <c r="E75" s="95"/>
      <c r="F75" s="95"/>
      <c r="G75" s="258"/>
    </row>
    <row r="76" spans="1:7" ht="15">
      <c r="A76" s="126"/>
      <c r="B76" s="257"/>
      <c r="C76" s="95"/>
      <c r="D76" s="95"/>
      <c r="E76" s="95"/>
      <c r="F76" s="95"/>
      <c r="G76" s="258"/>
    </row>
    <row r="77" spans="1:7" ht="15">
      <c r="A77" s="126"/>
      <c r="B77" s="257"/>
      <c r="C77" s="95"/>
      <c r="D77" s="95"/>
      <c r="E77" s="95"/>
      <c r="F77" s="95"/>
      <c r="G77" s="258"/>
    </row>
    <row r="78" spans="1:7" ht="15">
      <c r="A78" s="126"/>
      <c r="B78" s="257"/>
      <c r="C78" s="95"/>
      <c r="D78" s="95"/>
      <c r="E78" s="95"/>
      <c r="F78" s="95"/>
      <c r="G78" s="258"/>
    </row>
    <row r="79" spans="1:7" ht="15">
      <c r="A79" s="126"/>
      <c r="B79" s="257"/>
      <c r="C79" s="95"/>
      <c r="D79" s="95"/>
      <c r="E79" s="95"/>
      <c r="F79" s="95"/>
      <c r="G79" s="258"/>
    </row>
    <row r="80" spans="1:7" ht="15">
      <c r="A80" s="126"/>
      <c r="B80" s="257"/>
      <c r="C80" s="95"/>
      <c r="D80" s="95"/>
      <c r="E80" s="95"/>
      <c r="F80" s="95"/>
      <c r="G80" s="258"/>
    </row>
    <row r="81" spans="1:7" ht="15">
      <c r="A81" s="126"/>
      <c r="B81" s="257"/>
      <c r="C81" s="95"/>
      <c r="D81" s="95"/>
      <c r="E81" s="95"/>
      <c r="F81" s="95"/>
      <c r="G81" s="258"/>
    </row>
    <row r="82" spans="1:7" ht="15">
      <c r="A82" s="126"/>
      <c r="B82" s="257"/>
      <c r="C82" s="95"/>
      <c r="D82" s="95"/>
      <c r="E82" s="95"/>
      <c r="F82" s="95"/>
      <c r="G82" s="258"/>
    </row>
    <row r="83" spans="1:7" ht="15">
      <c r="A83" s="126"/>
      <c r="B83" s="257"/>
      <c r="C83" s="95"/>
      <c r="D83" s="95"/>
      <c r="E83" s="95"/>
      <c r="F83" s="95"/>
      <c r="G83" s="258"/>
    </row>
    <row r="84" spans="1:7" ht="15">
      <c r="A84" s="126"/>
      <c r="B84" s="257"/>
      <c r="C84" s="95"/>
      <c r="D84" s="95"/>
      <c r="E84" s="95"/>
      <c r="F84" s="95"/>
      <c r="G84" s="258"/>
    </row>
    <row r="85" spans="1:7" ht="15">
      <c r="A85" s="126"/>
      <c r="B85" s="257"/>
      <c r="C85" s="95"/>
      <c r="D85" s="95"/>
      <c r="E85" s="95"/>
      <c r="F85" s="95"/>
      <c r="G85" s="258"/>
    </row>
    <row r="86" spans="1:7" ht="15">
      <c r="A86" s="126"/>
      <c r="B86" s="257"/>
      <c r="C86" s="95"/>
      <c r="D86" s="95"/>
      <c r="E86" s="95"/>
      <c r="F86" s="95"/>
      <c r="G86" s="258"/>
    </row>
    <row r="87" spans="1:7" ht="15">
      <c r="A87" s="126"/>
      <c r="B87" s="257"/>
      <c r="C87" s="95"/>
      <c r="D87" s="95"/>
      <c r="E87" s="95"/>
      <c r="F87" s="95"/>
      <c r="G87" s="258"/>
    </row>
    <row r="88" spans="1:7" ht="15">
      <c r="A88" s="126"/>
      <c r="B88" s="257"/>
      <c r="C88" s="95"/>
      <c r="D88" s="95"/>
      <c r="E88" s="95"/>
      <c r="F88" s="95"/>
      <c r="G88" s="258"/>
    </row>
    <row r="89" spans="1:7" ht="15">
      <c r="A89" s="126"/>
      <c r="B89" s="257"/>
      <c r="C89" s="95"/>
      <c r="D89" s="95"/>
      <c r="E89" s="95"/>
      <c r="F89" s="95"/>
      <c r="G89" s="258"/>
    </row>
    <row r="90" spans="1:7" ht="15">
      <c r="A90" s="126"/>
      <c r="B90" s="257"/>
      <c r="C90" s="95"/>
      <c r="D90" s="95"/>
      <c r="E90" s="95"/>
      <c r="F90" s="95"/>
      <c r="G90" s="258"/>
    </row>
    <row r="91" spans="1:7" ht="15">
      <c r="A91" s="126"/>
      <c r="B91" s="257"/>
      <c r="C91" s="95"/>
      <c r="D91" s="95"/>
      <c r="E91" s="95"/>
      <c r="F91" s="95"/>
      <c r="G91" s="258"/>
    </row>
    <row r="92" spans="1:7" ht="15">
      <c r="A92" s="126"/>
      <c r="B92" s="257"/>
      <c r="C92" s="95"/>
      <c r="D92" s="95"/>
      <c r="E92" s="95"/>
      <c r="F92" s="95"/>
      <c r="G92" s="258"/>
    </row>
    <row r="93" spans="1:7" ht="15">
      <c r="A93" s="126"/>
      <c r="B93" s="257"/>
      <c r="C93" s="95"/>
      <c r="D93" s="95"/>
      <c r="E93" s="95"/>
      <c r="F93" s="95"/>
      <c r="G93" s="258"/>
    </row>
    <row r="94" spans="1:7" ht="15">
      <c r="A94" s="126"/>
      <c r="B94" s="257"/>
      <c r="C94" s="95"/>
      <c r="D94" s="95"/>
      <c r="E94" s="95"/>
      <c r="F94" s="95"/>
      <c r="G94" s="258"/>
    </row>
    <row r="95" spans="1:7" ht="15">
      <c r="A95" s="126"/>
      <c r="B95" s="257"/>
      <c r="C95" s="95"/>
      <c r="D95" s="95"/>
      <c r="E95" s="95"/>
      <c r="F95" s="95"/>
      <c r="G95" s="258"/>
    </row>
    <row r="96" spans="1:7" ht="15">
      <c r="A96" s="126"/>
      <c r="B96" s="257"/>
      <c r="C96" s="95"/>
      <c r="D96" s="95"/>
      <c r="E96" s="95"/>
      <c r="F96" s="95"/>
      <c r="G96" s="258"/>
    </row>
    <row r="97" spans="1:7" ht="15">
      <c r="A97" s="126"/>
      <c r="B97" s="257"/>
      <c r="C97" s="95"/>
      <c r="D97" s="95"/>
      <c r="E97" s="95"/>
      <c r="F97" s="95"/>
      <c r="G97" s="258"/>
    </row>
    <row r="98" spans="1:7" ht="15">
      <c r="A98" s="126"/>
      <c r="B98" s="257"/>
      <c r="C98" s="95"/>
      <c r="D98" s="95"/>
      <c r="E98" s="95"/>
      <c r="F98" s="95"/>
      <c r="G98" s="258"/>
    </row>
    <row r="99" spans="1:7" ht="15">
      <c r="A99" s="126"/>
      <c r="B99" s="257"/>
      <c r="C99" s="95"/>
      <c r="D99" s="95"/>
      <c r="E99" s="95"/>
      <c r="F99" s="95"/>
      <c r="G99" s="258"/>
    </row>
    <row r="100" spans="1:7" ht="15">
      <c r="A100" s="126"/>
      <c r="B100" s="257"/>
      <c r="C100" s="95"/>
      <c r="D100" s="95"/>
      <c r="E100" s="95"/>
      <c r="F100" s="95"/>
      <c r="G100" s="258"/>
    </row>
    <row r="101" spans="1:7" ht="15">
      <c r="A101" s="126"/>
      <c r="B101" s="257"/>
      <c r="C101" s="95"/>
      <c r="D101" s="95"/>
      <c r="E101" s="95"/>
      <c r="F101" s="95"/>
      <c r="G101" s="258"/>
    </row>
    <row r="102" spans="1:7" ht="15">
      <c r="A102" s="126"/>
      <c r="B102" s="257"/>
      <c r="C102" s="95"/>
      <c r="D102" s="95"/>
      <c r="E102" s="95"/>
      <c r="F102" s="95"/>
      <c r="G102" s="258"/>
    </row>
    <row r="103" spans="1:7" ht="15">
      <c r="A103" s="126"/>
      <c r="B103" s="257"/>
      <c r="C103" s="95"/>
      <c r="D103" s="95"/>
      <c r="E103" s="95"/>
      <c r="F103" s="95"/>
      <c r="G103" s="258"/>
    </row>
    <row r="104" spans="1:7" ht="15">
      <c r="A104" s="126"/>
      <c r="B104" s="257"/>
      <c r="C104" s="95"/>
      <c r="D104" s="95"/>
      <c r="E104" s="95"/>
      <c r="F104" s="95"/>
      <c r="G104" s="258"/>
    </row>
    <row r="105" spans="1:7" ht="15">
      <c r="A105" s="126"/>
      <c r="B105" s="257"/>
      <c r="C105" s="95"/>
      <c r="D105" s="95"/>
      <c r="E105" s="95"/>
      <c r="F105" s="95"/>
      <c r="G105" s="258"/>
    </row>
    <row r="106" spans="1:7" ht="15">
      <c r="A106" s="126"/>
      <c r="B106" s="257"/>
      <c r="C106" s="95"/>
      <c r="D106" s="95"/>
      <c r="E106" s="95"/>
      <c r="F106" s="95"/>
      <c r="G106" s="258"/>
    </row>
    <row r="107" spans="1:7" ht="15">
      <c r="A107" s="126"/>
      <c r="B107" s="257"/>
      <c r="C107" s="95"/>
      <c r="D107" s="95"/>
      <c r="E107" s="95"/>
      <c r="F107" s="95"/>
      <c r="G107" s="258"/>
    </row>
    <row r="108" spans="1:7" ht="15">
      <c r="A108" s="126"/>
      <c r="B108" s="257"/>
      <c r="C108" s="95"/>
      <c r="D108" s="95"/>
      <c r="E108" s="95"/>
      <c r="F108" s="95"/>
      <c r="G108" s="258"/>
    </row>
    <row r="109" spans="1:7" ht="15">
      <c r="A109" s="126"/>
      <c r="B109" s="257"/>
      <c r="C109" s="95"/>
      <c r="D109" s="95"/>
      <c r="E109" s="95"/>
      <c r="F109" s="95"/>
      <c r="G109" s="258"/>
    </row>
    <row r="110" spans="1:7" ht="15">
      <c r="A110" s="126"/>
      <c r="B110" s="257"/>
      <c r="C110" s="95"/>
      <c r="D110" s="95"/>
      <c r="E110" s="95"/>
      <c r="F110" s="95"/>
      <c r="G110" s="258"/>
    </row>
    <row r="111" spans="1:7" ht="15">
      <c r="A111" s="126"/>
      <c r="B111" s="257"/>
      <c r="C111" s="95"/>
      <c r="D111" s="95"/>
      <c r="E111" s="95"/>
      <c r="F111" s="95"/>
      <c r="G111" s="258"/>
    </row>
    <row r="112" spans="1:7" ht="15">
      <c r="A112" s="126"/>
      <c r="B112" s="257"/>
      <c r="C112" s="95"/>
      <c r="D112" s="95"/>
      <c r="E112" s="95"/>
      <c r="F112" s="95"/>
      <c r="G112" s="258"/>
    </row>
    <row r="113" spans="1:7" ht="15">
      <c r="A113" s="126"/>
      <c r="B113" s="257"/>
      <c r="C113" s="95"/>
      <c r="D113" s="95"/>
      <c r="E113" s="95"/>
      <c r="F113" s="95"/>
      <c r="G113" s="258"/>
    </row>
    <row r="114" spans="1:7" ht="15">
      <c r="A114" s="126"/>
      <c r="B114" s="257"/>
      <c r="C114" s="95"/>
      <c r="D114" s="95"/>
      <c r="E114" s="95"/>
      <c r="F114" s="95"/>
      <c r="G114" s="258"/>
    </row>
    <row r="115" spans="1:7" ht="15">
      <c r="A115" s="126"/>
      <c r="B115" s="257"/>
      <c r="C115" s="95"/>
      <c r="D115" s="95"/>
      <c r="E115" s="95"/>
      <c r="F115" s="95"/>
      <c r="G115" s="258"/>
    </row>
    <row r="116" spans="1:7" ht="15">
      <c r="A116" s="126"/>
      <c r="B116" s="257"/>
      <c r="C116" s="95"/>
      <c r="D116" s="95"/>
      <c r="E116" s="95"/>
      <c r="F116" s="95"/>
      <c r="G116" s="258"/>
    </row>
    <row r="117" spans="1:7" ht="15">
      <c r="A117" s="126"/>
      <c r="B117" s="257"/>
      <c r="C117" s="95"/>
      <c r="D117" s="95"/>
      <c r="E117" s="95"/>
      <c r="F117" s="95"/>
      <c r="G117" s="258"/>
    </row>
    <row r="118" spans="1:7" ht="15">
      <c r="A118" s="126"/>
      <c r="B118" s="257"/>
      <c r="C118" s="95"/>
      <c r="D118" s="95"/>
      <c r="E118" s="95"/>
      <c r="F118" s="95"/>
      <c r="G118" s="258"/>
    </row>
    <row r="119" spans="1:7" ht="15">
      <c r="A119" s="126"/>
      <c r="B119" s="257"/>
      <c r="C119" s="95"/>
      <c r="D119" s="95"/>
      <c r="E119" s="95"/>
      <c r="F119" s="95"/>
      <c r="G119" s="258"/>
    </row>
    <row r="120" spans="1:7" ht="15">
      <c r="A120" s="126"/>
      <c r="B120" s="257"/>
      <c r="C120" s="95"/>
      <c r="D120" s="95"/>
      <c r="E120" s="95"/>
      <c r="F120" s="95"/>
      <c r="G120" s="258"/>
    </row>
    <row r="121" spans="1:7" ht="15">
      <c r="A121" s="126"/>
      <c r="B121" s="257"/>
      <c r="C121" s="95"/>
      <c r="D121" s="95"/>
      <c r="E121" s="95"/>
      <c r="F121" s="95"/>
      <c r="G121" s="258"/>
    </row>
    <row r="122" spans="1:7" ht="15">
      <c r="A122" s="126"/>
      <c r="B122" s="257"/>
      <c r="C122" s="95"/>
      <c r="D122" s="95"/>
      <c r="E122" s="95"/>
      <c r="F122" s="95"/>
      <c r="G122" s="258"/>
    </row>
    <row r="123" spans="1:7" ht="15">
      <c r="A123" s="126"/>
      <c r="B123" s="257"/>
      <c r="C123" s="95"/>
      <c r="D123" s="95"/>
      <c r="E123" s="95"/>
      <c r="F123" s="95"/>
      <c r="G123" s="258"/>
    </row>
    <row r="124" spans="1:7" ht="15">
      <c r="A124" s="126"/>
      <c r="B124" s="257"/>
      <c r="C124" s="95"/>
      <c r="D124" s="95"/>
      <c r="E124" s="95"/>
      <c r="F124" s="95"/>
      <c r="G124" s="258"/>
    </row>
    <row r="125" spans="1:7" ht="15">
      <c r="A125" s="126"/>
      <c r="B125" s="257"/>
      <c r="C125" s="95"/>
      <c r="D125" s="95"/>
      <c r="E125" s="95"/>
      <c r="F125" s="95"/>
      <c r="G125" s="258"/>
    </row>
    <row r="126" spans="1:7" ht="15">
      <c r="A126" s="126"/>
      <c r="B126" s="257"/>
      <c r="C126" s="95"/>
      <c r="D126" s="95"/>
      <c r="E126" s="95"/>
      <c r="F126" s="95"/>
      <c r="G126" s="258"/>
    </row>
    <row r="127" spans="1:7" ht="15">
      <c r="A127" s="126"/>
      <c r="B127" s="257"/>
      <c r="C127" s="95"/>
      <c r="D127" s="95"/>
      <c r="E127" s="95"/>
      <c r="F127" s="95"/>
      <c r="G127" s="258"/>
    </row>
    <row r="128" spans="1:7" ht="15">
      <c r="A128" s="126"/>
      <c r="B128" s="257"/>
      <c r="C128" s="95"/>
      <c r="D128" s="95"/>
      <c r="E128" s="95"/>
      <c r="F128" s="95"/>
      <c r="G128" s="258"/>
    </row>
    <row r="129" spans="1:7" ht="15">
      <c r="A129" s="126"/>
      <c r="B129" s="257"/>
      <c r="C129" s="95"/>
      <c r="D129" s="95"/>
      <c r="E129" s="95"/>
      <c r="F129" s="95"/>
      <c r="G129" s="258"/>
    </row>
    <row r="130" spans="1:7" ht="15">
      <c r="A130" s="126"/>
      <c r="B130" s="257"/>
      <c r="C130" s="95"/>
      <c r="D130" s="95"/>
      <c r="E130" s="95"/>
      <c r="F130" s="95"/>
      <c r="G130" s="258"/>
    </row>
    <row r="131" spans="1:7" ht="15">
      <c r="A131" s="126"/>
      <c r="B131" s="257"/>
      <c r="C131" s="95"/>
      <c r="D131" s="95"/>
      <c r="E131" s="95"/>
      <c r="F131" s="95"/>
      <c r="G131" s="258"/>
    </row>
    <row r="132" spans="1:7" ht="15">
      <c r="A132" s="126"/>
      <c r="B132" s="257"/>
      <c r="C132" s="95"/>
      <c r="D132" s="95"/>
      <c r="E132" s="95"/>
      <c r="F132" s="95"/>
      <c r="G132" s="258"/>
    </row>
    <row r="133" spans="1:7" ht="15">
      <c r="A133" s="126"/>
      <c r="B133" s="257"/>
      <c r="C133" s="95"/>
      <c r="D133" s="95"/>
      <c r="E133" s="95"/>
      <c r="F133" s="95"/>
      <c r="G133" s="258"/>
    </row>
    <row r="134" spans="1:7" ht="15">
      <c r="A134" s="126"/>
      <c r="B134" s="257"/>
      <c r="C134" s="95"/>
      <c r="D134" s="95"/>
      <c r="E134" s="95"/>
      <c r="F134" s="95"/>
      <c r="G134" s="258"/>
    </row>
    <row r="135" spans="1:7" ht="15">
      <c r="A135" s="126"/>
      <c r="B135" s="257"/>
      <c r="C135" s="95"/>
      <c r="D135" s="95"/>
      <c r="E135" s="95"/>
      <c r="F135" s="95"/>
      <c r="G135" s="258"/>
    </row>
    <row r="136" spans="1:7" ht="15">
      <c r="A136" s="126"/>
      <c r="B136" s="257"/>
      <c r="C136" s="95"/>
      <c r="D136" s="95"/>
      <c r="E136" s="95"/>
      <c r="F136" s="95"/>
      <c r="G136" s="258"/>
    </row>
    <row r="137" spans="1:7" ht="15">
      <c r="A137" s="126"/>
      <c r="B137" s="257"/>
      <c r="C137" s="95"/>
      <c r="D137" s="95"/>
      <c r="E137" s="95"/>
      <c r="F137" s="95"/>
      <c r="G137" s="258"/>
    </row>
    <row r="138" spans="1:7" ht="15">
      <c r="A138" s="126"/>
      <c r="B138" s="257"/>
      <c r="C138" s="95"/>
      <c r="D138" s="95"/>
      <c r="E138" s="95"/>
      <c r="F138" s="95"/>
      <c r="G138" s="258"/>
    </row>
    <row r="139" spans="1:7" ht="15">
      <c r="A139" s="126"/>
      <c r="B139" s="257"/>
      <c r="C139" s="95"/>
      <c r="D139" s="95"/>
      <c r="E139" s="95"/>
      <c r="F139" s="95"/>
      <c r="G139" s="258"/>
    </row>
    <row r="140" spans="1:7" ht="15">
      <c r="A140" s="126"/>
      <c r="B140" s="257"/>
      <c r="C140" s="95"/>
      <c r="D140" s="95"/>
      <c r="E140" s="95"/>
      <c r="F140" s="95"/>
      <c r="G140" s="258"/>
    </row>
    <row r="141" spans="1:7" ht="15">
      <c r="A141" s="126"/>
      <c r="B141" s="257"/>
      <c r="C141" s="95"/>
      <c r="D141" s="95"/>
      <c r="E141" s="95"/>
      <c r="F141" s="95"/>
      <c r="G141" s="258"/>
    </row>
    <row r="142" spans="1:7" ht="15">
      <c r="A142" s="126"/>
      <c r="B142" s="257"/>
      <c r="C142" s="95"/>
      <c r="D142" s="95"/>
      <c r="E142" s="95"/>
      <c r="F142" s="95"/>
      <c r="G142" s="258"/>
    </row>
    <row r="143" spans="1:7" ht="15">
      <c r="A143" s="126"/>
      <c r="B143" s="257"/>
      <c r="C143" s="95"/>
      <c r="D143" s="95"/>
      <c r="E143" s="95"/>
      <c r="F143" s="95"/>
      <c r="G143" s="258"/>
    </row>
    <row r="144" spans="1:7" ht="15">
      <c r="A144" s="126"/>
      <c r="B144" s="257"/>
      <c r="C144" s="95"/>
      <c r="D144" s="95"/>
      <c r="E144" s="95"/>
      <c r="F144" s="95"/>
      <c r="G144" s="258"/>
    </row>
    <row r="145" spans="1:7" ht="15">
      <c r="A145" s="126"/>
      <c r="B145" s="257"/>
      <c r="C145" s="95"/>
      <c r="D145" s="95"/>
      <c r="E145" s="95"/>
      <c r="F145" s="95"/>
      <c r="G145" s="258"/>
    </row>
    <row r="146" spans="1:7" ht="15">
      <c r="A146" s="126"/>
      <c r="B146" s="257"/>
      <c r="C146" s="95"/>
      <c r="D146" s="95"/>
      <c r="E146" s="95"/>
      <c r="F146" s="95"/>
      <c r="G146" s="258"/>
    </row>
    <row r="147" spans="1:7" ht="15">
      <c r="A147" s="126"/>
      <c r="B147" s="257"/>
      <c r="C147" s="95"/>
      <c r="D147" s="95"/>
      <c r="E147" s="95"/>
      <c r="F147" s="95"/>
      <c r="G147" s="258"/>
    </row>
    <row r="148" spans="1:7" ht="15">
      <c r="A148" s="126"/>
      <c r="B148" s="257"/>
      <c r="C148" s="95"/>
      <c r="D148" s="95"/>
      <c r="E148" s="95"/>
      <c r="F148" s="95"/>
      <c r="G148" s="258"/>
    </row>
    <row r="149" spans="1:7" ht="15">
      <c r="A149" s="126"/>
      <c r="B149" s="257"/>
      <c r="C149" s="95"/>
      <c r="D149" s="95"/>
      <c r="E149" s="95"/>
      <c r="F149" s="95"/>
      <c r="G149" s="258"/>
    </row>
    <row r="150" spans="1:7" ht="15">
      <c r="A150" s="126"/>
      <c r="B150" s="257"/>
      <c r="C150" s="95"/>
      <c r="D150" s="95"/>
      <c r="E150" s="95"/>
      <c r="F150" s="95"/>
      <c r="G150" s="258"/>
    </row>
    <row r="151" spans="1:7" ht="15">
      <c r="A151" s="126"/>
      <c r="B151" s="257"/>
      <c r="C151" s="95"/>
      <c r="D151" s="95"/>
      <c r="E151" s="95"/>
      <c r="F151" s="95"/>
      <c r="G151" s="258"/>
    </row>
    <row r="152" spans="1:7" ht="15">
      <c r="A152" s="126"/>
      <c r="B152" s="257"/>
      <c r="C152" s="95"/>
      <c r="D152" s="95"/>
      <c r="E152" s="95"/>
      <c r="F152" s="95"/>
      <c r="G152" s="258"/>
    </row>
    <row r="153" spans="1:7" ht="15">
      <c r="A153" s="126"/>
      <c r="B153" s="257"/>
      <c r="C153" s="95"/>
      <c r="D153" s="95"/>
      <c r="E153" s="95"/>
      <c r="F153" s="95"/>
      <c r="G153" s="258"/>
    </row>
    <row r="154" spans="1:7" ht="15">
      <c r="A154" s="126"/>
      <c r="B154" s="257"/>
      <c r="C154" s="95"/>
      <c r="D154" s="95"/>
      <c r="E154" s="95"/>
      <c r="F154" s="95"/>
      <c r="G154" s="258"/>
    </row>
    <row r="155" spans="1:7" ht="15">
      <c r="A155" s="126"/>
      <c r="B155" s="257"/>
      <c r="C155" s="95"/>
      <c r="D155" s="95"/>
      <c r="E155" s="95"/>
      <c r="F155" s="95"/>
      <c r="G155" s="258"/>
    </row>
    <row r="156" spans="1:7" ht="15">
      <c r="A156" s="126"/>
      <c r="B156" s="257"/>
      <c r="C156" s="95"/>
      <c r="D156" s="95"/>
      <c r="E156" s="95"/>
      <c r="F156" s="95"/>
      <c r="G156" s="258"/>
    </row>
    <row r="157" spans="1:7" ht="15">
      <c r="A157" s="126"/>
      <c r="B157" s="257"/>
      <c r="C157" s="95"/>
      <c r="D157" s="95"/>
      <c r="E157" s="95"/>
      <c r="F157" s="95"/>
      <c r="G157" s="258"/>
    </row>
    <row r="158" spans="1:7" ht="15">
      <c r="A158" s="126"/>
      <c r="B158" s="257"/>
      <c r="C158" s="95"/>
      <c r="D158" s="95"/>
      <c r="E158" s="95"/>
      <c r="F158" s="95"/>
      <c r="G158" s="258"/>
    </row>
    <row r="159" spans="1:7" ht="15">
      <c r="A159" s="126"/>
      <c r="B159" s="257"/>
      <c r="C159" s="95"/>
      <c r="D159" s="95"/>
      <c r="E159" s="95"/>
      <c r="F159" s="95"/>
      <c r="G159" s="258"/>
    </row>
    <row r="160" spans="1:7" ht="15">
      <c r="A160" s="126"/>
      <c r="B160" s="257"/>
      <c r="C160" s="95"/>
      <c r="D160" s="95"/>
      <c r="E160" s="95"/>
      <c r="F160" s="95"/>
      <c r="G160" s="258"/>
    </row>
    <row r="161" spans="1:7" ht="15">
      <c r="A161" s="126"/>
      <c r="B161" s="257"/>
      <c r="C161" s="95"/>
      <c r="D161" s="95"/>
      <c r="E161" s="95"/>
      <c r="F161" s="95"/>
      <c r="G161" s="258"/>
    </row>
    <row r="162" spans="1:7" ht="15">
      <c r="A162" s="126"/>
      <c r="B162" s="257"/>
      <c r="C162" s="95"/>
      <c r="D162" s="95"/>
      <c r="E162" s="95"/>
      <c r="F162" s="95"/>
      <c r="G162" s="258"/>
    </row>
    <row r="163" spans="1:7" ht="15">
      <c r="A163" s="126"/>
      <c r="B163" s="257"/>
      <c r="C163" s="95"/>
      <c r="D163" s="95"/>
      <c r="E163" s="95"/>
      <c r="F163" s="95"/>
      <c r="G163" s="258"/>
    </row>
    <row r="164" spans="1:7" ht="15">
      <c r="A164" s="126"/>
      <c r="B164" s="257"/>
      <c r="C164" s="95"/>
      <c r="D164" s="95"/>
      <c r="E164" s="95"/>
      <c r="F164" s="95"/>
      <c r="G164" s="258"/>
    </row>
    <row r="165" spans="1:7" ht="15">
      <c r="A165" s="126"/>
      <c r="B165" s="257"/>
      <c r="C165" s="95"/>
      <c r="D165" s="95"/>
      <c r="E165" s="95"/>
      <c r="F165" s="95"/>
      <c r="G165" s="258"/>
    </row>
    <row r="166" spans="1:7" ht="15">
      <c r="A166" s="126"/>
      <c r="B166" s="257"/>
      <c r="C166" s="95"/>
      <c r="D166" s="95"/>
      <c r="E166" s="95"/>
      <c r="F166" s="95"/>
      <c r="G166" s="258"/>
    </row>
    <row r="167" spans="1:7" ht="15">
      <c r="A167" s="126"/>
      <c r="B167" s="257"/>
      <c r="C167" s="95"/>
      <c r="D167" s="95"/>
      <c r="E167" s="95"/>
      <c r="F167" s="95"/>
      <c r="G167" s="258"/>
    </row>
    <row r="168" spans="1:7" ht="15">
      <c r="A168" s="126"/>
      <c r="B168" s="257"/>
      <c r="C168" s="95"/>
      <c r="D168" s="95"/>
      <c r="E168" s="95"/>
      <c r="F168" s="95"/>
      <c r="G168" s="258"/>
    </row>
    <row r="169" spans="1:7" ht="15">
      <c r="A169" s="126"/>
      <c r="B169" s="257"/>
      <c r="C169" s="95"/>
      <c r="D169" s="95"/>
      <c r="E169" s="95"/>
      <c r="F169" s="95"/>
      <c r="G169" s="258"/>
    </row>
    <row r="170" spans="1:7" ht="15">
      <c r="A170" s="126"/>
      <c r="B170" s="257"/>
      <c r="C170" s="95"/>
      <c r="D170" s="95"/>
      <c r="E170" s="95"/>
      <c r="F170" s="95"/>
      <c r="G170" s="258"/>
    </row>
    <row r="171" spans="1:7" ht="15">
      <c r="A171" s="126"/>
      <c r="B171" s="257"/>
      <c r="C171" s="95"/>
      <c r="D171" s="95"/>
      <c r="E171" s="95"/>
      <c r="F171" s="95"/>
      <c r="G171" s="258"/>
    </row>
    <row r="172" spans="1:7" ht="15">
      <c r="A172" s="126"/>
      <c r="B172" s="257"/>
      <c r="C172" s="95"/>
      <c r="D172" s="95"/>
      <c r="E172" s="95"/>
      <c r="F172" s="95"/>
      <c r="G172" s="258"/>
    </row>
    <row r="173" spans="1:7" ht="15">
      <c r="A173" s="126"/>
      <c r="B173" s="257"/>
      <c r="C173" s="95"/>
      <c r="D173" s="95"/>
      <c r="E173" s="95"/>
      <c r="F173" s="95"/>
      <c r="G173" s="258"/>
    </row>
    <row r="174" spans="1:7" ht="15">
      <c r="A174" s="126"/>
      <c r="B174" s="257"/>
      <c r="C174" s="95"/>
      <c r="D174" s="95"/>
      <c r="E174" s="95"/>
      <c r="F174" s="95"/>
      <c r="G174" s="258"/>
    </row>
    <row r="175" spans="1:7" ht="15">
      <c r="A175" s="126"/>
      <c r="B175" s="257"/>
      <c r="C175" s="95"/>
      <c r="D175" s="95"/>
      <c r="E175" s="95"/>
      <c r="F175" s="95"/>
      <c r="G175" s="258"/>
    </row>
    <row r="176" spans="1:7" ht="15">
      <c r="A176" s="126"/>
      <c r="B176" s="257"/>
      <c r="C176" s="95"/>
      <c r="D176" s="95"/>
      <c r="E176" s="95"/>
      <c r="F176" s="95"/>
      <c r="G176" s="258"/>
    </row>
    <row r="177" spans="1:7" ht="15">
      <c r="A177" s="126"/>
      <c r="B177" s="257"/>
      <c r="C177" s="95"/>
      <c r="D177" s="95"/>
      <c r="E177" s="95"/>
      <c r="F177" s="95"/>
      <c r="G177" s="258"/>
    </row>
    <row r="178" spans="1:7" ht="15">
      <c r="A178" s="126"/>
      <c r="B178" s="257"/>
      <c r="C178" s="95"/>
      <c r="D178" s="95"/>
      <c r="E178" s="95"/>
      <c r="F178" s="95"/>
      <c r="G178" s="258"/>
    </row>
    <row r="179" spans="1:7" ht="15">
      <c r="A179" s="126"/>
      <c r="B179" s="257"/>
      <c r="C179" s="95"/>
      <c r="D179" s="95"/>
      <c r="E179" s="95"/>
      <c r="F179" s="95"/>
      <c r="G179" s="258"/>
    </row>
    <row r="180" spans="1:7" ht="15">
      <c r="A180" s="126"/>
      <c r="B180" s="257"/>
      <c r="C180" s="95"/>
      <c r="D180" s="95"/>
      <c r="E180" s="95"/>
      <c r="F180" s="95"/>
      <c r="G180" s="258"/>
    </row>
    <row r="181" spans="1:7" ht="15">
      <c r="A181" s="126"/>
      <c r="B181" s="257"/>
      <c r="C181" s="95"/>
      <c r="D181" s="95"/>
      <c r="E181" s="95"/>
      <c r="F181" s="95"/>
      <c r="G181" s="258"/>
    </row>
    <row r="182" spans="1:7" ht="15">
      <c r="A182" s="126"/>
      <c r="B182" s="257"/>
      <c r="C182" s="95"/>
      <c r="D182" s="95"/>
      <c r="E182" s="95"/>
      <c r="F182" s="95"/>
      <c r="G182" s="258"/>
    </row>
    <row r="183" spans="1:7" ht="15">
      <c r="A183" s="126"/>
      <c r="B183" s="257"/>
      <c r="C183" s="95"/>
      <c r="D183" s="95"/>
      <c r="E183" s="95"/>
      <c r="F183" s="95"/>
      <c r="G183" s="258"/>
    </row>
    <row r="184" spans="1:7" ht="15">
      <c r="A184" s="126"/>
      <c r="B184" s="257"/>
      <c r="C184" s="95"/>
      <c r="D184" s="95"/>
      <c r="E184" s="95"/>
      <c r="F184" s="95"/>
      <c r="G184" s="258"/>
    </row>
    <row r="185" spans="1:7" ht="15">
      <c r="A185" s="126"/>
      <c r="B185" s="257"/>
      <c r="C185" s="95"/>
      <c r="D185" s="95"/>
      <c r="E185" s="95"/>
      <c r="F185" s="95"/>
      <c r="G185" s="258"/>
    </row>
    <row r="186" spans="1:7" ht="15">
      <c r="A186" s="126"/>
      <c r="B186" s="257"/>
      <c r="C186" s="95"/>
      <c r="D186" s="95"/>
      <c r="E186" s="95"/>
      <c r="F186" s="95"/>
      <c r="G186" s="258"/>
    </row>
    <row r="187" spans="1:7" ht="15">
      <c r="A187" s="126"/>
      <c r="B187" s="257"/>
      <c r="C187" s="95"/>
      <c r="D187" s="95"/>
      <c r="E187" s="95"/>
      <c r="F187" s="95"/>
      <c r="G187" s="258"/>
    </row>
    <row r="188" spans="1:7" ht="15">
      <c r="A188" s="126"/>
      <c r="B188" s="257"/>
      <c r="C188" s="95"/>
      <c r="D188" s="95"/>
      <c r="E188" s="95"/>
      <c r="F188" s="95"/>
      <c r="G188" s="258"/>
    </row>
    <row r="189" spans="1:7" ht="15">
      <c r="A189" s="126"/>
      <c r="B189" s="257"/>
      <c r="C189" s="95"/>
      <c r="D189" s="95"/>
      <c r="E189" s="95"/>
      <c r="F189" s="95"/>
      <c r="G189" s="258"/>
    </row>
    <row r="190" spans="1:7" ht="15">
      <c r="A190" s="126"/>
      <c r="B190" s="257"/>
      <c r="C190" s="95"/>
      <c r="D190" s="95"/>
      <c r="E190" s="95"/>
      <c r="F190" s="95"/>
      <c r="G190" s="258"/>
    </row>
    <row r="191" spans="1:7" ht="15">
      <c r="A191" s="126"/>
      <c r="B191" s="257"/>
      <c r="C191" s="95"/>
      <c r="D191" s="95"/>
      <c r="E191" s="95"/>
      <c r="F191" s="95"/>
      <c r="G191" s="258"/>
    </row>
    <row r="192" spans="1:7" ht="15">
      <c r="A192" s="126"/>
      <c r="B192" s="257"/>
      <c r="C192" s="95"/>
      <c r="D192" s="95"/>
      <c r="E192" s="95"/>
      <c r="F192" s="95"/>
      <c r="G192" s="258"/>
    </row>
    <row r="193" spans="1:7" ht="15">
      <c r="A193" s="126"/>
      <c r="B193" s="257"/>
      <c r="C193" s="95"/>
      <c r="D193" s="95"/>
      <c r="E193" s="95"/>
      <c r="F193" s="95"/>
      <c r="G193" s="258"/>
    </row>
    <row r="194" spans="1:7" ht="15">
      <c r="A194" s="126"/>
      <c r="B194" s="257"/>
      <c r="C194" s="95"/>
      <c r="D194" s="95"/>
      <c r="E194" s="95"/>
      <c r="F194" s="95"/>
      <c r="G194" s="258"/>
    </row>
    <row r="195" spans="1:7" ht="15">
      <c r="A195" s="126"/>
      <c r="B195" s="257"/>
      <c r="C195" s="95"/>
      <c r="D195" s="95"/>
      <c r="E195" s="95"/>
      <c r="F195" s="95"/>
      <c r="G195" s="258"/>
    </row>
    <row r="196" spans="1:7" ht="15">
      <c r="A196" s="126"/>
      <c r="B196" s="257"/>
      <c r="C196" s="95"/>
      <c r="D196" s="95"/>
      <c r="E196" s="95"/>
      <c r="F196" s="95"/>
      <c r="G196" s="258"/>
    </row>
    <row r="197" spans="1:7" ht="15">
      <c r="A197" s="126"/>
      <c r="B197" s="257"/>
      <c r="C197" s="95"/>
      <c r="D197" s="95"/>
      <c r="E197" s="95"/>
      <c r="F197" s="95"/>
      <c r="G197" s="258"/>
    </row>
    <row r="198" spans="1:7" ht="15">
      <c r="A198" s="126"/>
      <c r="B198" s="257"/>
      <c r="C198" s="95"/>
      <c r="D198" s="95"/>
      <c r="E198" s="95"/>
      <c r="F198" s="95"/>
      <c r="G198" s="258"/>
    </row>
    <row r="199" spans="1:7" ht="15">
      <c r="A199" s="126"/>
      <c r="B199" s="257"/>
      <c r="C199" s="95"/>
      <c r="D199" s="95"/>
      <c r="E199" s="95"/>
      <c r="F199" s="95"/>
      <c r="G199" s="258"/>
    </row>
    <row r="200" spans="1:7" ht="15">
      <c r="A200" s="126"/>
      <c r="B200" s="257"/>
      <c r="C200" s="95"/>
      <c r="D200" s="95"/>
      <c r="E200" s="95"/>
      <c r="F200" s="95"/>
      <c r="G200" s="258"/>
    </row>
    <row r="201" spans="1:7" ht="15">
      <c r="A201" s="126"/>
      <c r="B201" s="257"/>
      <c r="C201" s="95"/>
      <c r="D201" s="95"/>
      <c r="E201" s="95"/>
      <c r="F201" s="95"/>
      <c r="G201" s="258"/>
    </row>
    <row r="202" spans="1:7" ht="15">
      <c r="A202" s="126"/>
      <c r="B202" s="257"/>
      <c r="C202" s="95"/>
      <c r="D202" s="95"/>
      <c r="E202" s="95"/>
      <c r="F202" s="95"/>
      <c r="G202" s="258"/>
    </row>
    <row r="203" spans="1:7" ht="15">
      <c r="A203" s="126"/>
      <c r="B203" s="257"/>
      <c r="C203" s="95"/>
      <c r="D203" s="95"/>
      <c r="E203" s="95"/>
      <c r="F203" s="95"/>
      <c r="G203" s="258"/>
    </row>
    <row r="204" spans="1:7" ht="15">
      <c r="A204" s="126"/>
      <c r="B204" s="257"/>
      <c r="C204" s="95"/>
      <c r="D204" s="95"/>
      <c r="E204" s="95"/>
      <c r="F204" s="95"/>
      <c r="G204" s="258"/>
    </row>
    <row r="205" spans="1:7" ht="15">
      <c r="A205" s="126"/>
      <c r="B205" s="257"/>
      <c r="C205" s="95"/>
      <c r="D205" s="95"/>
      <c r="E205" s="95"/>
      <c r="F205" s="95"/>
      <c r="G205" s="258"/>
    </row>
    <row r="206" spans="1:7" ht="15">
      <c r="A206" s="126"/>
      <c r="B206" s="257"/>
      <c r="C206" s="95"/>
      <c r="D206" s="95"/>
      <c r="E206" s="95"/>
      <c r="F206" s="95"/>
      <c r="G206" s="258"/>
    </row>
    <row r="207" spans="1:7" ht="15">
      <c r="A207" s="126"/>
      <c r="B207" s="257"/>
      <c r="C207" s="95"/>
      <c r="D207" s="95"/>
      <c r="E207" s="95"/>
      <c r="F207" s="95"/>
      <c r="G207" s="258"/>
    </row>
    <row r="208" spans="1:7" ht="15">
      <c r="A208" s="126"/>
      <c r="B208" s="257"/>
      <c r="C208" s="95"/>
      <c r="D208" s="95"/>
      <c r="E208" s="95"/>
      <c r="F208" s="95"/>
      <c r="G208" s="258"/>
    </row>
    <row r="209" spans="1:7" ht="15">
      <c r="A209" s="126"/>
      <c r="B209" s="257"/>
      <c r="C209" s="95"/>
      <c r="D209" s="95"/>
      <c r="E209" s="95"/>
      <c r="F209" s="95"/>
      <c r="G209" s="258"/>
    </row>
    <row r="210" spans="1:7" ht="15">
      <c r="A210" s="126"/>
      <c r="B210" s="257"/>
      <c r="C210" s="95"/>
      <c r="D210" s="95"/>
      <c r="E210" s="95"/>
      <c r="F210" s="95"/>
      <c r="G210" s="258"/>
    </row>
    <row r="211" spans="1:7" ht="15">
      <c r="A211" s="126"/>
      <c r="B211" s="257"/>
      <c r="C211" s="95"/>
      <c r="D211" s="95"/>
      <c r="E211" s="95"/>
      <c r="F211" s="95"/>
      <c r="G211" s="258"/>
    </row>
    <row r="212" spans="1:7" ht="15">
      <c r="A212" s="126"/>
      <c r="B212" s="257"/>
      <c r="C212" s="95"/>
      <c r="D212" s="95"/>
      <c r="E212" s="95"/>
      <c r="F212" s="95"/>
      <c r="G212" s="258"/>
    </row>
    <row r="213" spans="1:7" ht="15">
      <c r="A213" s="126"/>
      <c r="B213" s="257"/>
      <c r="C213" s="95"/>
      <c r="D213" s="95"/>
      <c r="E213" s="95"/>
      <c r="F213" s="95"/>
      <c r="G213" s="258"/>
    </row>
    <row r="214" spans="1:7" ht="15">
      <c r="A214" s="126"/>
      <c r="B214" s="257"/>
      <c r="C214" s="95"/>
      <c r="D214" s="95"/>
      <c r="E214" s="95"/>
      <c r="F214" s="95"/>
      <c r="G214" s="258"/>
    </row>
    <row r="215" spans="1:7" ht="15">
      <c r="A215" s="126"/>
      <c r="B215" s="257"/>
      <c r="C215" s="95"/>
      <c r="D215" s="95"/>
      <c r="E215" s="95"/>
      <c r="F215" s="95"/>
      <c r="G215" s="258"/>
    </row>
    <row r="216" spans="1:7" ht="15">
      <c r="A216" s="126"/>
      <c r="B216" s="257"/>
      <c r="C216" s="95"/>
      <c r="D216" s="95"/>
      <c r="E216" s="95"/>
      <c r="F216" s="95"/>
      <c r="G216" s="258"/>
    </row>
    <row r="217" spans="1:7" ht="15">
      <c r="A217" s="126"/>
      <c r="B217" s="257"/>
      <c r="C217" s="95"/>
      <c r="D217" s="95"/>
      <c r="E217" s="95"/>
      <c r="F217" s="95"/>
      <c r="G217" s="258"/>
    </row>
    <row r="218" spans="1:7" ht="15">
      <c r="A218" s="126"/>
      <c r="B218" s="257"/>
      <c r="C218" s="95"/>
      <c r="D218" s="95"/>
      <c r="E218" s="95"/>
      <c r="F218" s="95"/>
      <c r="G218" s="258"/>
    </row>
    <row r="219" spans="1:7" ht="15">
      <c r="A219" s="126"/>
      <c r="B219" s="257"/>
      <c r="C219" s="95"/>
      <c r="D219" s="95"/>
      <c r="E219" s="95"/>
      <c r="F219" s="95"/>
      <c r="G219" s="258"/>
    </row>
    <row r="220" spans="1:7" ht="15">
      <c r="A220" s="126"/>
      <c r="B220" s="257"/>
      <c r="C220" s="95"/>
      <c r="D220" s="95"/>
      <c r="E220" s="95"/>
      <c r="F220" s="95"/>
      <c r="G220" s="258"/>
    </row>
    <row r="221" spans="1:7" ht="15">
      <c r="A221" s="126"/>
      <c r="B221" s="257"/>
      <c r="C221" s="95"/>
      <c r="D221" s="95"/>
      <c r="E221" s="95"/>
      <c r="F221" s="95"/>
      <c r="G221" s="258"/>
    </row>
    <row r="222" spans="1:7" ht="15">
      <c r="A222" s="126"/>
      <c r="B222" s="257"/>
      <c r="C222" s="95"/>
      <c r="D222" s="95"/>
      <c r="E222" s="95"/>
      <c r="F222" s="95"/>
      <c r="G222" s="258"/>
    </row>
    <row r="223" spans="1:7" ht="15">
      <c r="A223" s="126"/>
      <c r="B223" s="257"/>
      <c r="C223" s="95"/>
      <c r="D223" s="95"/>
      <c r="E223" s="95"/>
      <c r="F223" s="95"/>
      <c r="G223" s="258"/>
    </row>
    <row r="224" spans="1:7" ht="15">
      <c r="A224" s="126"/>
      <c r="B224" s="257"/>
      <c r="C224" s="95"/>
      <c r="D224" s="95"/>
      <c r="E224" s="95"/>
      <c r="F224" s="95"/>
      <c r="G224" s="258"/>
    </row>
    <row r="225" spans="1:7" ht="15">
      <c r="A225" s="126"/>
      <c r="B225" s="257"/>
      <c r="C225" s="95"/>
      <c r="D225" s="95"/>
      <c r="E225" s="95"/>
      <c r="F225" s="95"/>
      <c r="G225" s="258"/>
    </row>
    <row r="226" spans="1:7" ht="15">
      <c r="A226" s="126"/>
      <c r="B226" s="257"/>
      <c r="C226" s="95"/>
      <c r="D226" s="95"/>
      <c r="E226" s="95"/>
      <c r="F226" s="95"/>
      <c r="G226" s="258"/>
    </row>
    <row r="227" spans="1:7" ht="15">
      <c r="A227" s="126"/>
      <c r="B227" s="257"/>
      <c r="C227" s="95"/>
      <c r="D227" s="95"/>
      <c r="E227" s="95"/>
      <c r="F227" s="95"/>
      <c r="G227" s="258"/>
    </row>
    <row r="228" spans="1:7" ht="15">
      <c r="A228" s="126"/>
      <c r="B228" s="257"/>
      <c r="C228" s="95"/>
      <c r="D228" s="95"/>
      <c r="E228" s="95"/>
      <c r="F228" s="95"/>
      <c r="G228" s="258"/>
    </row>
    <row r="229" spans="1:7" ht="15">
      <c r="A229" s="126"/>
      <c r="B229" s="257"/>
      <c r="C229" s="95"/>
      <c r="D229" s="95"/>
      <c r="E229" s="95"/>
      <c r="F229" s="95"/>
      <c r="G229" s="258"/>
    </row>
    <row r="230" spans="1:7" ht="15">
      <c r="A230" s="126"/>
      <c r="B230" s="257"/>
      <c r="C230" s="95"/>
      <c r="D230" s="95"/>
      <c r="E230" s="95"/>
      <c r="F230" s="95"/>
      <c r="G230" s="258"/>
    </row>
    <row r="231" spans="1:7" ht="15">
      <c r="A231" s="126"/>
      <c r="B231" s="257"/>
      <c r="C231" s="95"/>
      <c r="D231" s="95"/>
      <c r="E231" s="95"/>
      <c r="F231" s="95"/>
      <c r="G231" s="258"/>
    </row>
    <row r="232" spans="1:7" ht="15">
      <c r="A232" s="126"/>
      <c r="B232" s="257"/>
      <c r="C232" s="95"/>
      <c r="D232" s="95"/>
      <c r="E232" s="95"/>
      <c r="F232" s="95"/>
      <c r="G232" s="258"/>
    </row>
    <row r="233" spans="1:7" ht="15">
      <c r="A233" s="126"/>
      <c r="B233" s="257"/>
      <c r="C233" s="95"/>
      <c r="D233" s="95"/>
      <c r="E233" s="95"/>
      <c r="F233" s="95"/>
      <c r="G233" s="258"/>
    </row>
    <row r="234" spans="1:7" ht="15">
      <c r="A234" s="126"/>
      <c r="B234" s="257"/>
      <c r="C234" s="95"/>
      <c r="D234" s="95"/>
      <c r="E234" s="95"/>
      <c r="F234" s="95"/>
      <c r="G234" s="258"/>
    </row>
    <row r="235" spans="1:7" ht="15">
      <c r="A235" s="126"/>
      <c r="B235" s="257"/>
      <c r="C235" s="95"/>
      <c r="D235" s="95"/>
      <c r="E235" s="95"/>
      <c r="F235" s="95"/>
      <c r="G235" s="258"/>
    </row>
    <row r="236" spans="1:7" ht="15">
      <c r="A236" s="126"/>
      <c r="B236" s="257"/>
      <c r="C236" s="95"/>
      <c r="D236" s="95"/>
      <c r="E236" s="95"/>
      <c r="F236" s="95"/>
      <c r="G236" s="258"/>
    </row>
    <row r="237" spans="1:7" ht="15">
      <c r="A237" s="126"/>
      <c r="B237" s="257"/>
      <c r="C237" s="95"/>
      <c r="D237" s="95"/>
      <c r="E237" s="95"/>
      <c r="F237" s="95"/>
      <c r="G237" s="258"/>
    </row>
    <row r="238" spans="1:7" ht="15">
      <c r="A238" s="126"/>
      <c r="B238" s="257"/>
      <c r="C238" s="95"/>
      <c r="D238" s="95"/>
      <c r="E238" s="95"/>
      <c r="F238" s="95"/>
      <c r="G238" s="258"/>
    </row>
    <row r="239" spans="1:7" ht="15">
      <c r="A239" s="126"/>
      <c r="B239" s="257"/>
      <c r="C239" s="95"/>
      <c r="D239" s="95"/>
      <c r="E239" s="95"/>
      <c r="F239" s="95"/>
      <c r="G239" s="258"/>
    </row>
    <row r="240" spans="1:7" ht="15">
      <c r="A240" s="126"/>
      <c r="B240" s="257"/>
      <c r="C240" s="95"/>
      <c r="D240" s="95"/>
      <c r="E240" s="95"/>
      <c r="F240" s="95"/>
      <c r="G240" s="258"/>
    </row>
    <row r="241" spans="1:7" ht="15">
      <c r="A241" s="126"/>
      <c r="B241" s="257"/>
      <c r="C241" s="95"/>
      <c r="D241" s="95"/>
      <c r="E241" s="95"/>
      <c r="F241" s="95"/>
      <c r="G241" s="258"/>
    </row>
    <row r="242" spans="1:7" ht="15">
      <c r="A242" s="126"/>
      <c r="B242" s="257"/>
      <c r="C242" s="95"/>
      <c r="D242" s="95"/>
      <c r="E242" s="95"/>
      <c r="F242" s="95"/>
      <c r="G242" s="258"/>
    </row>
    <row r="243" spans="1:7" ht="15">
      <c r="A243" s="126"/>
      <c r="B243" s="257"/>
      <c r="C243" s="95"/>
      <c r="D243" s="95"/>
      <c r="E243" s="95"/>
      <c r="F243" s="95"/>
      <c r="G243" s="258"/>
    </row>
    <row r="244" spans="1:7" ht="15">
      <c r="A244" s="126"/>
      <c r="B244" s="257"/>
      <c r="C244" s="95"/>
      <c r="D244" s="95"/>
      <c r="E244" s="95"/>
      <c r="F244" s="95"/>
      <c r="G244" s="258"/>
    </row>
    <row r="245" spans="1:7" ht="15">
      <c r="A245" s="126"/>
      <c r="B245" s="257"/>
      <c r="C245" s="95"/>
      <c r="D245" s="95"/>
      <c r="E245" s="95"/>
      <c r="F245" s="95"/>
      <c r="G245" s="258"/>
    </row>
    <row r="246" spans="1:7" ht="15">
      <c r="A246" s="126"/>
      <c r="B246" s="257"/>
      <c r="C246" s="95"/>
      <c r="D246" s="95"/>
      <c r="E246" s="95"/>
      <c r="F246" s="95"/>
      <c r="G246" s="258"/>
    </row>
    <row r="247" spans="1:7" ht="15">
      <c r="A247" s="126"/>
      <c r="B247" s="257"/>
      <c r="C247" s="95"/>
      <c r="D247" s="95"/>
      <c r="E247" s="95"/>
      <c r="F247" s="95"/>
      <c r="G247" s="258"/>
    </row>
    <row r="248" spans="1:7" ht="15">
      <c r="A248" s="126"/>
      <c r="B248" s="257"/>
      <c r="C248" s="95"/>
      <c r="D248" s="95"/>
      <c r="E248" s="95"/>
      <c r="F248" s="95"/>
      <c r="G248" s="258"/>
    </row>
    <row r="249" spans="1:7" ht="15">
      <c r="A249" s="126"/>
      <c r="B249" s="257"/>
      <c r="C249" s="95"/>
      <c r="D249" s="95"/>
      <c r="E249" s="95"/>
      <c r="F249" s="95"/>
      <c r="G249" s="258"/>
    </row>
    <row r="250" spans="1:7" ht="15">
      <c r="A250" s="126"/>
      <c r="B250" s="257"/>
      <c r="C250" s="95"/>
      <c r="D250" s="95"/>
      <c r="E250" s="95"/>
      <c r="F250" s="95"/>
      <c r="G250" s="258"/>
    </row>
    <row r="251" spans="1:7" ht="15">
      <c r="A251" s="126"/>
      <c r="B251" s="257"/>
      <c r="C251" s="95"/>
      <c r="D251" s="95"/>
      <c r="E251" s="95"/>
      <c r="F251" s="95"/>
      <c r="G251" s="258"/>
    </row>
    <row r="252" spans="1:7" ht="15">
      <c r="A252" s="126"/>
      <c r="B252" s="257"/>
      <c r="C252" s="95"/>
      <c r="D252" s="95"/>
      <c r="E252" s="95"/>
      <c r="F252" s="95"/>
      <c r="G252" s="258"/>
    </row>
    <row r="253" spans="1:7" ht="15">
      <c r="A253" s="126"/>
      <c r="B253" s="257"/>
      <c r="C253" s="95"/>
      <c r="D253" s="95"/>
      <c r="E253" s="95"/>
      <c r="F253" s="95"/>
      <c r="G253" s="258"/>
    </row>
    <row r="254" spans="1:7" ht="15">
      <c r="A254" s="126"/>
      <c r="B254" s="257"/>
      <c r="C254" s="95"/>
      <c r="D254" s="95"/>
      <c r="E254" s="95"/>
      <c r="F254" s="95"/>
      <c r="G254" s="258"/>
    </row>
    <row r="255" spans="1:7" ht="15">
      <c r="A255" s="126"/>
      <c r="B255" s="257"/>
      <c r="C255" s="95"/>
      <c r="D255" s="95"/>
      <c r="E255" s="95"/>
      <c r="F255" s="95"/>
      <c r="G255" s="258"/>
    </row>
    <row r="256" spans="1:7" ht="15">
      <c r="A256" s="126"/>
      <c r="B256" s="257"/>
      <c r="C256" s="95"/>
      <c r="D256" s="95"/>
      <c r="E256" s="95"/>
      <c r="F256" s="95"/>
      <c r="G256" s="258"/>
    </row>
    <row r="257" spans="1:7" ht="15">
      <c r="A257" s="126"/>
      <c r="B257" s="257"/>
      <c r="C257" s="95"/>
      <c r="D257" s="95"/>
      <c r="E257" s="95"/>
      <c r="F257" s="95"/>
      <c r="G257" s="258"/>
    </row>
    <row r="258" spans="1:7" ht="15">
      <c r="A258" s="126"/>
      <c r="B258" s="257"/>
      <c r="C258" s="95"/>
      <c r="D258" s="95"/>
      <c r="E258" s="95"/>
      <c r="F258" s="95"/>
      <c r="G258" s="258"/>
    </row>
    <row r="259" spans="1:7" ht="15">
      <c r="A259" s="126"/>
      <c r="B259" s="257"/>
      <c r="C259" s="95"/>
      <c r="D259" s="95"/>
      <c r="E259" s="95"/>
      <c r="F259" s="95"/>
      <c r="G259" s="258"/>
    </row>
    <row r="260" spans="1:7" ht="15">
      <c r="A260" s="126"/>
      <c r="B260" s="257"/>
      <c r="C260" s="95"/>
      <c r="D260" s="95"/>
      <c r="E260" s="95"/>
      <c r="F260" s="95"/>
      <c r="G260" s="258"/>
    </row>
    <row r="261" spans="1:7" ht="15">
      <c r="A261" s="126"/>
      <c r="B261" s="257"/>
      <c r="C261" s="95"/>
      <c r="D261" s="95"/>
      <c r="E261" s="95"/>
      <c r="F261" s="95"/>
      <c r="G261" s="258"/>
    </row>
    <row r="262" spans="1:7" ht="15">
      <c r="A262" s="126"/>
      <c r="B262" s="257"/>
      <c r="C262" s="95"/>
      <c r="D262" s="95"/>
      <c r="E262" s="95"/>
      <c r="F262" s="95"/>
      <c r="G262" s="258"/>
    </row>
    <row r="263" spans="1:7" ht="15">
      <c r="A263" s="126"/>
      <c r="B263" s="257"/>
      <c r="C263" s="95"/>
      <c r="D263" s="95"/>
      <c r="E263" s="95"/>
      <c r="F263" s="95"/>
      <c r="G263" s="258"/>
    </row>
    <row r="264" spans="1:7" ht="15">
      <c r="A264" s="126"/>
      <c r="B264" s="257"/>
      <c r="C264" s="95"/>
      <c r="D264" s="95"/>
      <c r="E264" s="95"/>
      <c r="F264" s="95"/>
      <c r="G264" s="258"/>
    </row>
    <row r="265" spans="1:7" ht="15">
      <c r="A265" s="126"/>
      <c r="B265" s="257"/>
      <c r="C265" s="95"/>
      <c r="D265" s="95"/>
      <c r="E265" s="95"/>
      <c r="F265" s="95"/>
      <c r="G265" s="258"/>
    </row>
    <row r="266" spans="1:7" ht="15">
      <c r="A266" s="126"/>
      <c r="B266" s="257"/>
      <c r="C266" s="95"/>
      <c r="D266" s="95"/>
      <c r="E266" s="95"/>
      <c r="F266" s="95"/>
      <c r="G266" s="258"/>
    </row>
    <row r="267" spans="1:7" ht="15">
      <c r="A267" s="126"/>
      <c r="B267" s="257"/>
      <c r="C267" s="95"/>
      <c r="D267" s="95"/>
      <c r="E267" s="95"/>
      <c r="F267" s="95"/>
      <c r="G267" s="258"/>
    </row>
    <row r="268" spans="1:7" ht="15">
      <c r="A268" s="126"/>
      <c r="B268" s="257"/>
      <c r="C268" s="95"/>
      <c r="D268" s="95"/>
      <c r="E268" s="95"/>
      <c r="F268" s="95"/>
      <c r="G268" s="258"/>
    </row>
    <row r="269" spans="1:7" ht="15">
      <c r="A269" s="126"/>
      <c r="B269" s="257"/>
      <c r="C269" s="95"/>
      <c r="D269" s="95"/>
      <c r="E269" s="95"/>
      <c r="F269" s="95"/>
      <c r="G269" s="258"/>
    </row>
    <row r="270" spans="1:7" ht="15">
      <c r="A270" s="126"/>
      <c r="B270" s="257"/>
      <c r="C270" s="95"/>
      <c r="D270" s="95"/>
      <c r="E270" s="95"/>
      <c r="F270" s="95"/>
      <c r="G270" s="258"/>
    </row>
    <row r="271" spans="1:7" ht="15">
      <c r="A271" s="126"/>
      <c r="B271" s="257"/>
      <c r="C271" s="95"/>
      <c r="D271" s="95"/>
      <c r="E271" s="95"/>
      <c r="F271" s="95"/>
      <c r="G271" s="258"/>
    </row>
    <row r="272" spans="1:7" ht="15">
      <c r="A272" s="126"/>
      <c r="B272" s="257"/>
      <c r="C272" s="95"/>
      <c r="D272" s="95"/>
      <c r="E272" s="95"/>
      <c r="F272" s="95"/>
      <c r="G272" s="258"/>
    </row>
    <row r="273" spans="1:7" ht="15">
      <c r="A273" s="126"/>
      <c r="B273" s="257"/>
      <c r="C273" s="95"/>
      <c r="D273" s="95"/>
      <c r="E273" s="95"/>
      <c r="F273" s="95"/>
      <c r="G273" s="258"/>
    </row>
    <row r="274" spans="1:7" ht="15">
      <c r="A274" s="126"/>
      <c r="B274" s="257"/>
      <c r="C274" s="95"/>
      <c r="D274" s="95"/>
      <c r="E274" s="95"/>
      <c r="F274" s="95"/>
      <c r="G274" s="258"/>
    </row>
    <row r="275" spans="1:7" ht="15">
      <c r="A275" s="126"/>
      <c r="B275" s="257"/>
      <c r="C275" s="95"/>
      <c r="D275" s="95"/>
      <c r="E275" s="95"/>
      <c r="F275" s="95"/>
      <c r="G275" s="258"/>
    </row>
    <row r="276" spans="1:7" ht="15">
      <c r="A276" s="126"/>
      <c r="B276" s="257"/>
      <c r="C276" s="95"/>
      <c r="D276" s="95"/>
      <c r="E276" s="95"/>
      <c r="F276" s="95"/>
      <c r="G276" s="258"/>
    </row>
    <row r="277" spans="1:7" ht="15">
      <c r="A277" s="126"/>
      <c r="B277" s="257"/>
      <c r="C277" s="95"/>
      <c r="D277" s="95"/>
      <c r="E277" s="95"/>
      <c r="F277" s="95"/>
      <c r="G277" s="258"/>
    </row>
    <row r="278" spans="1:7" ht="15">
      <c r="A278" s="126"/>
      <c r="B278" s="257"/>
      <c r="C278" s="95"/>
      <c r="D278" s="95"/>
      <c r="E278" s="95"/>
      <c r="F278" s="95"/>
      <c r="G278" s="258"/>
    </row>
    <row r="279" spans="1:7" ht="15">
      <c r="A279" s="126"/>
      <c r="B279" s="257"/>
      <c r="C279" s="95"/>
      <c r="D279" s="95"/>
      <c r="E279" s="95"/>
      <c r="F279" s="95"/>
      <c r="G279" s="258"/>
    </row>
    <row r="280" spans="1:7" ht="15">
      <c r="A280" s="126"/>
      <c r="B280" s="257"/>
      <c r="C280" s="95"/>
      <c r="D280" s="95"/>
      <c r="E280" s="95"/>
      <c r="F280" s="95"/>
      <c r="G280" s="258"/>
    </row>
    <row r="281" spans="1:7" ht="15">
      <c r="A281" s="126"/>
      <c r="B281" s="257"/>
      <c r="C281" s="95"/>
      <c r="D281" s="95"/>
      <c r="E281" s="95"/>
      <c r="F281" s="95"/>
      <c r="G281" s="258"/>
    </row>
    <row r="282" spans="1:7" ht="15">
      <c r="A282" s="126"/>
      <c r="B282" s="257"/>
      <c r="C282" s="95"/>
      <c r="D282" s="95"/>
      <c r="E282" s="95"/>
      <c r="F282" s="95"/>
      <c r="G282" s="258"/>
    </row>
    <row r="283" spans="1:7" ht="15">
      <c r="A283" s="126"/>
      <c r="B283" s="257"/>
      <c r="C283" s="95"/>
      <c r="D283" s="95"/>
      <c r="E283" s="95"/>
      <c r="F283" s="95"/>
      <c r="G283" s="258"/>
    </row>
    <row r="284" spans="1:7" ht="15">
      <c r="A284" s="126"/>
      <c r="B284" s="257"/>
      <c r="C284" s="95"/>
      <c r="D284" s="95"/>
      <c r="E284" s="95"/>
      <c r="F284" s="95"/>
      <c r="G284" s="258"/>
    </row>
    <row r="285" spans="1:7" ht="15">
      <c r="A285" s="126"/>
      <c r="B285" s="257"/>
      <c r="C285" s="95"/>
      <c r="D285" s="95"/>
      <c r="E285" s="95"/>
      <c r="F285" s="95"/>
      <c r="G285" s="258"/>
    </row>
    <row r="286" spans="1:7" ht="15">
      <c r="A286" s="126"/>
      <c r="B286" s="257"/>
      <c r="C286" s="95"/>
      <c r="D286" s="95"/>
      <c r="E286" s="95"/>
      <c r="F286" s="95"/>
      <c r="G286" s="258"/>
    </row>
    <row r="287" spans="1:7" ht="15">
      <c r="A287" s="126"/>
      <c r="B287" s="257"/>
      <c r="C287" s="95"/>
      <c r="D287" s="95"/>
      <c r="E287" s="95"/>
      <c r="F287" s="95"/>
      <c r="G287" s="258"/>
    </row>
    <row r="288" spans="1:7" ht="15">
      <c r="A288" s="126"/>
      <c r="B288" s="257"/>
      <c r="C288" s="95"/>
      <c r="D288" s="95"/>
      <c r="E288" s="95"/>
      <c r="F288" s="95"/>
      <c r="G288" s="258"/>
    </row>
    <row r="289" spans="1:7" ht="15">
      <c r="A289" s="126"/>
      <c r="B289" s="257"/>
      <c r="C289" s="95"/>
      <c r="D289" s="95"/>
      <c r="E289" s="95"/>
      <c r="F289" s="95"/>
      <c r="G289" s="258"/>
    </row>
    <row r="290" spans="1:7" ht="15">
      <c r="A290" s="126"/>
      <c r="B290" s="257"/>
      <c r="C290" s="95"/>
      <c r="D290" s="95"/>
      <c r="E290" s="95"/>
      <c r="F290" s="95"/>
      <c r="G290" s="258"/>
    </row>
    <row r="291" spans="1:7" ht="15">
      <c r="A291" s="126"/>
      <c r="B291" s="257"/>
      <c r="C291" s="95"/>
      <c r="D291" s="95"/>
      <c r="E291" s="95"/>
      <c r="F291" s="95"/>
      <c r="G291" s="258"/>
    </row>
    <row r="292" spans="1:7" ht="15">
      <c r="A292" s="126"/>
      <c r="B292" s="257"/>
      <c r="C292" s="95"/>
      <c r="D292" s="95"/>
      <c r="E292" s="95"/>
      <c r="F292" s="95"/>
      <c r="G292" s="258"/>
    </row>
    <row r="293" spans="1:7" ht="15">
      <c r="A293" s="126"/>
      <c r="B293" s="257"/>
      <c r="C293" s="95"/>
      <c r="D293" s="95"/>
      <c r="E293" s="95"/>
      <c r="F293" s="95"/>
      <c r="G293" s="258"/>
    </row>
    <row r="294" spans="1:7" ht="15">
      <c r="A294" s="126"/>
      <c r="B294" s="257"/>
      <c r="C294" s="95"/>
      <c r="D294" s="95"/>
      <c r="E294" s="95"/>
      <c r="F294" s="95"/>
      <c r="G294" s="258"/>
    </row>
    <row r="295" spans="1:7" ht="15">
      <c r="A295" s="126"/>
      <c r="B295" s="257"/>
      <c r="C295" s="95"/>
      <c r="D295" s="95"/>
      <c r="E295" s="95"/>
      <c r="F295" s="95"/>
      <c r="G295" s="258"/>
    </row>
    <row r="296" spans="1:7" ht="15">
      <c r="A296" s="126"/>
      <c r="B296" s="257"/>
      <c r="C296" s="95"/>
      <c r="D296" s="95"/>
      <c r="E296" s="95"/>
      <c r="F296" s="95"/>
      <c r="G296" s="258"/>
    </row>
    <row r="297" spans="1:7" ht="15">
      <c r="A297" s="126"/>
      <c r="B297" s="257"/>
      <c r="C297" s="95"/>
      <c r="D297" s="95"/>
      <c r="E297" s="95"/>
      <c r="F297" s="95"/>
      <c r="G297" s="258"/>
    </row>
    <row r="298" spans="1:7" ht="15">
      <c r="A298" s="126"/>
      <c r="B298" s="257"/>
      <c r="C298" s="95"/>
      <c r="D298" s="95"/>
      <c r="E298" s="95"/>
      <c r="F298" s="95"/>
      <c r="G298" s="258"/>
    </row>
    <row r="299" spans="1:7" ht="15">
      <c r="A299" s="126"/>
      <c r="B299" s="257"/>
      <c r="C299" s="95"/>
      <c r="D299" s="95"/>
      <c r="E299" s="95"/>
      <c r="F299" s="95"/>
      <c r="G299" s="258"/>
    </row>
    <row r="300" spans="1:7" ht="15">
      <c r="A300" s="126"/>
      <c r="B300" s="257"/>
      <c r="C300" s="95"/>
      <c r="D300" s="95"/>
      <c r="E300" s="95"/>
      <c r="F300" s="95"/>
      <c r="G300" s="258"/>
    </row>
    <row r="301" spans="1:7" ht="15">
      <c r="A301" s="126"/>
      <c r="B301" s="257"/>
      <c r="C301" s="95"/>
      <c r="D301" s="95"/>
      <c r="E301" s="95"/>
      <c r="F301" s="95"/>
      <c r="G301" s="258"/>
    </row>
    <row r="302" spans="1:7" ht="15">
      <c r="A302" s="126"/>
      <c r="B302" s="257"/>
      <c r="C302" s="95"/>
      <c r="D302" s="95"/>
      <c r="E302" s="95"/>
      <c r="F302" s="95"/>
      <c r="G302" s="258"/>
    </row>
    <row r="303" spans="1:7" ht="15">
      <c r="A303" s="126"/>
      <c r="B303" s="257"/>
      <c r="C303" s="95"/>
      <c r="D303" s="95"/>
      <c r="E303" s="95"/>
      <c r="F303" s="95"/>
      <c r="G303" s="258"/>
    </row>
    <row r="304" spans="1:7" ht="15">
      <c r="A304" s="126"/>
      <c r="B304" s="257"/>
      <c r="C304" s="95"/>
      <c r="D304" s="95"/>
      <c r="E304" s="95"/>
      <c r="F304" s="95"/>
      <c r="G304" s="258"/>
    </row>
    <row r="305" spans="1:7" ht="15">
      <c r="A305" s="126"/>
      <c r="B305" s="257"/>
      <c r="C305" s="95"/>
      <c r="D305" s="95"/>
      <c r="E305" s="95"/>
      <c r="F305" s="95"/>
      <c r="G305" s="258"/>
    </row>
    <row r="306" spans="1:7" ht="15">
      <c r="A306" s="126"/>
      <c r="B306" s="257"/>
      <c r="C306" s="95"/>
      <c r="D306" s="95"/>
      <c r="E306" s="95"/>
      <c r="F306" s="95"/>
      <c r="G306" s="258"/>
    </row>
    <row r="307" spans="1:7" ht="15">
      <c r="A307" s="126"/>
      <c r="B307" s="257"/>
      <c r="C307" s="95"/>
      <c r="D307" s="95"/>
      <c r="E307" s="95"/>
      <c r="F307" s="95"/>
      <c r="G307" s="258"/>
    </row>
    <row r="308" spans="1:7" ht="15">
      <c r="A308" s="126"/>
      <c r="B308" s="257"/>
      <c r="C308" s="95"/>
      <c r="D308" s="95"/>
      <c r="E308" s="95"/>
      <c r="F308" s="95"/>
      <c r="G308" s="258"/>
    </row>
    <row r="309" spans="1:7" ht="15">
      <c r="A309" s="126"/>
      <c r="B309" s="257"/>
      <c r="C309" s="95"/>
      <c r="D309" s="95"/>
      <c r="E309" s="95"/>
      <c r="F309" s="95"/>
      <c r="G309" s="258"/>
    </row>
    <row r="310" spans="1:7" ht="15">
      <c r="A310" s="126"/>
      <c r="B310" s="257"/>
      <c r="C310" s="95"/>
      <c r="D310" s="95"/>
      <c r="E310" s="95"/>
      <c r="F310" s="95"/>
      <c r="G310" s="258"/>
    </row>
    <row r="311" spans="1:7" ht="15">
      <c r="A311" s="126"/>
      <c r="B311" s="257"/>
      <c r="C311" s="95"/>
      <c r="D311" s="95"/>
      <c r="E311" s="95"/>
      <c r="F311" s="95"/>
      <c r="G311" s="258"/>
    </row>
    <row r="312" spans="1:7" ht="15">
      <c r="A312" s="126"/>
      <c r="B312" s="257"/>
      <c r="C312" s="95"/>
      <c r="D312" s="95"/>
      <c r="E312" s="95"/>
      <c r="F312" s="95"/>
      <c r="G312" s="258"/>
    </row>
    <row r="313" spans="1:7" ht="15">
      <c r="A313" s="126"/>
      <c r="B313" s="257"/>
      <c r="C313" s="95"/>
      <c r="D313" s="95"/>
      <c r="E313" s="95"/>
      <c r="F313" s="95"/>
      <c r="G313" s="258"/>
    </row>
    <row r="314" spans="1:7" ht="15">
      <c r="A314" s="126"/>
      <c r="B314" s="257"/>
      <c r="C314" s="95"/>
      <c r="D314" s="95"/>
      <c r="E314" s="95"/>
      <c r="F314" s="95"/>
      <c r="G314" s="258"/>
    </row>
    <row r="315" spans="1:7" ht="15">
      <c r="A315" s="126"/>
      <c r="B315" s="257"/>
      <c r="C315" s="95"/>
      <c r="D315" s="95"/>
      <c r="E315" s="95"/>
      <c r="F315" s="95"/>
      <c r="G315" s="258"/>
    </row>
    <row r="316" spans="1:7" ht="15">
      <c r="A316" s="126"/>
      <c r="B316" s="257"/>
      <c r="C316" s="95"/>
      <c r="D316" s="95"/>
      <c r="E316" s="95"/>
      <c r="F316" s="95"/>
      <c r="G316" s="258"/>
    </row>
    <row r="317" spans="1:7" ht="15">
      <c r="A317" s="126"/>
      <c r="B317" s="257"/>
      <c r="C317" s="95"/>
      <c r="D317" s="95"/>
      <c r="E317" s="95"/>
      <c r="F317" s="95"/>
      <c r="G317" s="258"/>
    </row>
    <row r="318" spans="1:7" ht="15">
      <c r="A318" s="126"/>
      <c r="B318" s="257"/>
      <c r="C318" s="95"/>
      <c r="D318" s="95"/>
      <c r="E318" s="95"/>
      <c r="F318" s="95"/>
      <c r="G318" s="258"/>
    </row>
    <row r="319" spans="1:7" ht="15">
      <c r="A319" s="126"/>
      <c r="B319" s="257"/>
      <c r="C319" s="95"/>
      <c r="D319" s="95"/>
      <c r="E319" s="95"/>
      <c r="F319" s="95"/>
      <c r="G319" s="258"/>
    </row>
    <row r="320" spans="1:7" ht="15">
      <c r="A320" s="126"/>
      <c r="B320" s="257"/>
      <c r="C320" s="95"/>
      <c r="D320" s="95"/>
      <c r="E320" s="95"/>
      <c r="F320" s="95"/>
      <c r="G320" s="258"/>
    </row>
    <row r="321" spans="1:7" ht="15">
      <c r="A321" s="126"/>
      <c r="B321" s="257"/>
      <c r="C321" s="95"/>
      <c r="D321" s="95"/>
      <c r="E321" s="95"/>
      <c r="F321" s="95"/>
      <c r="G321" s="258"/>
    </row>
    <row r="322" spans="1:7" ht="15">
      <c r="A322" s="126"/>
      <c r="B322" s="257"/>
      <c r="C322" s="95"/>
      <c r="D322" s="95"/>
      <c r="E322" s="95"/>
      <c r="F322" s="95"/>
      <c r="G322" s="258"/>
    </row>
    <row r="323" spans="1:7" ht="15">
      <c r="A323" s="126"/>
      <c r="B323" s="257"/>
      <c r="C323" s="95"/>
      <c r="D323" s="95"/>
      <c r="E323" s="95"/>
      <c r="F323" s="95"/>
      <c r="G323" s="258"/>
    </row>
    <row r="324" spans="1:7" ht="15">
      <c r="A324" s="126"/>
      <c r="B324" s="257"/>
      <c r="C324" s="95"/>
      <c r="D324" s="95"/>
      <c r="E324" s="95"/>
      <c r="F324" s="95"/>
      <c r="G324" s="258"/>
    </row>
    <row r="325" spans="1:7" ht="15">
      <c r="A325" s="126"/>
      <c r="B325" s="257"/>
      <c r="C325" s="95"/>
      <c r="D325" s="95"/>
      <c r="E325" s="95"/>
      <c r="F325" s="95"/>
      <c r="G325" s="258"/>
    </row>
    <row r="326" spans="1:7" ht="15">
      <c r="A326" s="126"/>
      <c r="B326" s="257"/>
      <c r="C326" s="95"/>
      <c r="D326" s="95"/>
      <c r="E326" s="95"/>
      <c r="F326" s="95"/>
      <c r="G326" s="258"/>
    </row>
    <row r="327" spans="1:7" ht="15">
      <c r="A327" s="126"/>
      <c r="B327" s="257"/>
      <c r="C327" s="95"/>
      <c r="D327" s="95"/>
      <c r="E327" s="95"/>
      <c r="F327" s="95"/>
      <c r="G327" s="258"/>
    </row>
    <row r="328" spans="1:7" ht="15">
      <c r="A328" s="126"/>
      <c r="B328" s="257"/>
      <c r="C328" s="95"/>
      <c r="D328" s="95"/>
      <c r="E328" s="95"/>
      <c r="F328" s="95"/>
      <c r="G328" s="258"/>
    </row>
    <row r="329" spans="1:7" ht="15">
      <c r="A329" s="126"/>
      <c r="B329" s="257"/>
      <c r="C329" s="95"/>
      <c r="D329" s="95"/>
      <c r="E329" s="95"/>
      <c r="F329" s="95"/>
      <c r="G329" s="258"/>
    </row>
    <row r="330" spans="1:7" ht="15">
      <c r="A330" s="126"/>
      <c r="B330" s="257"/>
      <c r="C330" s="95"/>
      <c r="D330" s="95"/>
      <c r="E330" s="95"/>
      <c r="F330" s="95"/>
      <c r="G330" s="258"/>
    </row>
    <row r="331" spans="1:7" ht="15">
      <c r="A331" s="126"/>
      <c r="B331" s="257"/>
      <c r="C331" s="95"/>
      <c r="D331" s="95"/>
      <c r="E331" s="95"/>
      <c r="F331" s="95"/>
      <c r="G331" s="258"/>
    </row>
    <row r="332" spans="1:7" ht="15">
      <c r="A332" s="126"/>
      <c r="B332" s="257"/>
      <c r="C332" s="95"/>
      <c r="D332" s="95"/>
      <c r="E332" s="95"/>
      <c r="F332" s="95"/>
      <c r="G332" s="258"/>
    </row>
    <row r="333" spans="1:7" ht="15">
      <c r="A333" s="126"/>
      <c r="B333" s="257"/>
      <c r="C333" s="95"/>
      <c r="D333" s="95"/>
      <c r="E333" s="95"/>
      <c r="F333" s="95"/>
      <c r="G333" s="258"/>
    </row>
    <row r="334" spans="1:7" ht="15">
      <c r="A334" s="126"/>
      <c r="B334" s="257"/>
      <c r="C334" s="95"/>
      <c r="D334" s="95"/>
      <c r="E334" s="95"/>
      <c r="F334" s="95"/>
      <c r="G334" s="258"/>
    </row>
    <row r="335" spans="1:7" ht="15">
      <c r="A335" s="126"/>
      <c r="B335" s="257"/>
      <c r="C335" s="95"/>
      <c r="D335" s="95"/>
      <c r="E335" s="95"/>
      <c r="F335" s="95"/>
      <c r="G335" s="258"/>
    </row>
    <row r="336" spans="1:7" ht="15">
      <c r="A336" s="126"/>
      <c r="B336" s="257"/>
      <c r="C336" s="95"/>
      <c r="D336" s="95"/>
      <c r="E336" s="95"/>
      <c r="F336" s="95"/>
      <c r="G336" s="258"/>
    </row>
    <row r="337" spans="1:7" ht="15">
      <c r="A337" s="126"/>
      <c r="B337" s="257"/>
      <c r="C337" s="95"/>
      <c r="D337" s="95"/>
      <c r="E337" s="95"/>
      <c r="F337" s="95"/>
      <c r="G337" s="258"/>
    </row>
    <row r="338" spans="1:7" ht="15">
      <c r="A338" s="126"/>
      <c r="B338" s="257"/>
      <c r="C338" s="95"/>
      <c r="D338" s="95"/>
      <c r="E338" s="95"/>
      <c r="F338" s="95"/>
      <c r="G338" s="258"/>
    </row>
    <row r="339" spans="1:7" ht="15">
      <c r="A339" s="126"/>
      <c r="B339" s="257"/>
      <c r="C339" s="95"/>
      <c r="D339" s="95"/>
      <c r="E339" s="95"/>
      <c r="F339" s="95"/>
      <c r="G339" s="258"/>
    </row>
    <row r="340" spans="1:7" ht="15">
      <c r="A340" s="126"/>
      <c r="B340" s="257"/>
      <c r="C340" s="95"/>
      <c r="D340" s="95"/>
      <c r="E340" s="95"/>
      <c r="F340" s="95"/>
      <c r="G340" s="258"/>
    </row>
    <row r="341" spans="1:7" ht="15">
      <c r="A341" s="126"/>
      <c r="B341" s="257"/>
      <c r="C341" s="95"/>
      <c r="D341" s="95"/>
      <c r="E341" s="95"/>
      <c r="F341" s="95"/>
      <c r="G341" s="258"/>
    </row>
    <row r="342" spans="1:7" ht="15">
      <c r="A342" s="126"/>
      <c r="B342" s="257"/>
      <c r="C342" s="95"/>
      <c r="D342" s="95"/>
      <c r="E342" s="95"/>
      <c r="F342" s="95"/>
      <c r="G342" s="258"/>
    </row>
    <row r="343" spans="1:7" ht="15">
      <c r="A343" s="126"/>
      <c r="B343" s="257"/>
      <c r="C343" s="95"/>
      <c r="D343" s="95"/>
      <c r="E343" s="95"/>
      <c r="F343" s="95"/>
      <c r="G343" s="258"/>
    </row>
    <row r="344" spans="1:7" ht="15">
      <c r="A344" s="126"/>
      <c r="B344" s="257"/>
      <c r="C344" s="95"/>
      <c r="D344" s="95"/>
      <c r="E344" s="95"/>
      <c r="F344" s="95"/>
      <c r="G344" s="258"/>
    </row>
    <row r="345" spans="1:7" ht="15">
      <c r="A345" s="126"/>
      <c r="B345" s="257"/>
      <c r="C345" s="95"/>
      <c r="D345" s="95"/>
      <c r="E345" s="95"/>
      <c r="F345" s="95"/>
      <c r="G345" s="258"/>
    </row>
    <row r="346" spans="1:7" ht="15">
      <c r="A346" s="126"/>
      <c r="B346" s="257"/>
      <c r="C346" s="95"/>
      <c r="D346" s="95"/>
      <c r="E346" s="95"/>
      <c r="F346" s="95"/>
      <c r="G346" s="258"/>
    </row>
    <row r="347" spans="1:7" ht="15">
      <c r="A347" s="126"/>
      <c r="B347" s="257"/>
      <c r="C347" s="95"/>
      <c r="D347" s="95"/>
      <c r="E347" s="95"/>
      <c r="F347" s="95"/>
      <c r="G347" s="258"/>
    </row>
    <row r="348" spans="1:7" ht="15">
      <c r="A348" s="126"/>
      <c r="B348" s="257"/>
      <c r="C348" s="95"/>
      <c r="D348" s="95"/>
      <c r="E348" s="95"/>
      <c r="F348" s="95"/>
      <c r="G348" s="258"/>
    </row>
    <row r="349" spans="1:7" ht="15">
      <c r="A349" s="126"/>
      <c r="B349" s="257"/>
      <c r="C349" s="95"/>
      <c r="D349" s="95"/>
      <c r="E349" s="95"/>
      <c r="F349" s="95"/>
      <c r="G349" s="258"/>
    </row>
    <row r="350" spans="1:7" ht="15">
      <c r="A350" s="126"/>
      <c r="B350" s="257"/>
      <c r="C350" s="95"/>
      <c r="D350" s="95"/>
      <c r="E350" s="95"/>
      <c r="F350" s="95"/>
      <c r="G350" s="258"/>
    </row>
    <row r="351" spans="1:7" ht="15">
      <c r="A351" s="126"/>
      <c r="B351" s="257"/>
      <c r="C351" s="95"/>
      <c r="D351" s="95"/>
      <c r="E351" s="95"/>
      <c r="F351" s="95"/>
      <c r="G351" s="258"/>
    </row>
    <row r="352" spans="1:7" ht="15">
      <c r="A352" s="126"/>
      <c r="B352" s="257"/>
      <c r="C352" s="95"/>
      <c r="D352" s="95"/>
      <c r="E352" s="95"/>
      <c r="F352" s="95"/>
      <c r="G352" s="258"/>
    </row>
    <row r="353" spans="1:7" ht="15">
      <c r="A353" s="126"/>
      <c r="B353" s="257"/>
      <c r="C353" s="95"/>
      <c r="D353" s="95"/>
      <c r="E353" s="95"/>
      <c r="F353" s="95"/>
      <c r="G353" s="258"/>
    </row>
    <row r="354" spans="1:7" ht="15">
      <c r="A354" s="126"/>
      <c r="B354" s="257"/>
      <c r="C354" s="95"/>
      <c r="D354" s="95"/>
      <c r="E354" s="95"/>
      <c r="F354" s="95"/>
      <c r="G354" s="258"/>
    </row>
    <row r="355" spans="1:7" ht="15">
      <c r="A355" s="126"/>
      <c r="B355" s="257"/>
      <c r="C355" s="95"/>
      <c r="D355" s="95"/>
      <c r="E355" s="95"/>
      <c r="F355" s="95"/>
      <c r="G355" s="258"/>
    </row>
    <row r="356" spans="1:7" ht="15">
      <c r="A356" s="126"/>
      <c r="B356" s="257"/>
      <c r="C356" s="95"/>
      <c r="D356" s="95"/>
      <c r="E356" s="95"/>
      <c r="F356" s="95"/>
      <c r="G356" s="258"/>
    </row>
    <row r="357" spans="1:7" ht="15">
      <c r="A357" s="126"/>
      <c r="B357" s="257"/>
      <c r="C357" s="95"/>
      <c r="D357" s="95"/>
      <c r="E357" s="95"/>
      <c r="F357" s="95"/>
      <c r="G357" s="258"/>
    </row>
    <row r="358" spans="1:7" ht="15">
      <c r="A358" s="126"/>
      <c r="B358" s="257"/>
      <c r="C358" s="95"/>
      <c r="D358" s="95"/>
      <c r="E358" s="95"/>
      <c r="F358" s="95"/>
      <c r="G358" s="258"/>
    </row>
    <row r="359" spans="1:7" ht="15">
      <c r="A359" s="126"/>
      <c r="B359" s="257"/>
      <c r="C359" s="95"/>
      <c r="D359" s="95"/>
      <c r="E359" s="95"/>
      <c r="F359" s="95"/>
      <c r="G359" s="258"/>
    </row>
    <row r="360" spans="1:7" ht="15">
      <c r="A360" s="126"/>
      <c r="B360" s="257"/>
      <c r="C360" s="95"/>
      <c r="D360" s="95"/>
      <c r="E360" s="95"/>
      <c r="F360" s="95"/>
      <c r="G360" s="258"/>
    </row>
    <row r="361" spans="1:7" ht="15">
      <c r="A361" s="126"/>
      <c r="B361" s="257"/>
      <c r="C361" s="95"/>
      <c r="D361" s="95"/>
      <c r="E361" s="95"/>
      <c r="F361" s="95"/>
      <c r="G361" s="258"/>
    </row>
    <row r="362" spans="1:7" ht="15">
      <c r="A362" s="126"/>
      <c r="B362" s="257"/>
      <c r="C362" s="95"/>
      <c r="D362" s="95"/>
      <c r="E362" s="95"/>
      <c r="F362" s="95"/>
      <c r="G362" s="258"/>
    </row>
    <row r="363" spans="1:7" ht="15">
      <c r="A363" s="126"/>
      <c r="B363" s="257"/>
      <c r="C363" s="95"/>
      <c r="D363" s="95"/>
      <c r="E363" s="95"/>
      <c r="F363" s="95"/>
      <c r="G363" s="258"/>
    </row>
    <row r="364" spans="1:7" ht="15">
      <c r="A364" s="126"/>
      <c r="B364" s="257"/>
      <c r="C364" s="95"/>
      <c r="D364" s="95"/>
      <c r="E364" s="95"/>
      <c r="F364" s="95"/>
      <c r="G364" s="258"/>
    </row>
    <row r="365" spans="1:7" ht="15">
      <c r="A365" s="126"/>
      <c r="B365" s="257"/>
      <c r="C365" s="95"/>
      <c r="D365" s="95"/>
      <c r="E365" s="95"/>
      <c r="F365" s="95"/>
      <c r="G365" s="258"/>
    </row>
    <row r="366" spans="1:7" ht="15">
      <c r="A366" s="126"/>
      <c r="B366" s="257"/>
      <c r="C366" s="95"/>
      <c r="D366" s="95"/>
      <c r="E366" s="95"/>
      <c r="F366" s="95"/>
      <c r="G366" s="258"/>
    </row>
    <row r="367" spans="1:7" ht="15">
      <c r="A367" s="126"/>
      <c r="B367" s="257"/>
      <c r="C367" s="95"/>
      <c r="D367" s="95"/>
      <c r="E367" s="95"/>
      <c r="F367" s="95"/>
      <c r="G367" s="258"/>
    </row>
    <row r="368" spans="1:7" ht="15">
      <c r="A368" s="126"/>
      <c r="B368" s="257"/>
      <c r="C368" s="95"/>
      <c r="D368" s="95"/>
      <c r="E368" s="95"/>
      <c r="F368" s="95"/>
      <c r="G368" s="258"/>
    </row>
    <row r="369" spans="1:7" ht="15">
      <c r="A369" s="126"/>
      <c r="B369" s="257"/>
      <c r="C369" s="95"/>
      <c r="D369" s="95"/>
      <c r="E369" s="95"/>
      <c r="F369" s="95"/>
      <c r="G369" s="258"/>
    </row>
    <row r="370" spans="1:7" ht="15">
      <c r="A370" s="126"/>
      <c r="B370" s="257"/>
      <c r="C370" s="95"/>
      <c r="D370" s="95"/>
      <c r="E370" s="95"/>
      <c r="F370" s="95"/>
      <c r="G370" s="258"/>
    </row>
    <row r="371" spans="1:7" ht="15">
      <c r="A371" s="126"/>
      <c r="B371" s="257"/>
      <c r="C371" s="95"/>
      <c r="D371" s="95"/>
      <c r="E371" s="95"/>
      <c r="F371" s="95"/>
      <c r="G371" s="258"/>
    </row>
    <row r="372" spans="1:7" ht="15">
      <c r="A372" s="126"/>
      <c r="B372" s="257"/>
      <c r="C372" s="95"/>
      <c r="D372" s="95"/>
      <c r="E372" s="95"/>
      <c r="F372" s="95"/>
      <c r="G372" s="258"/>
    </row>
    <row r="373" spans="1:7" ht="15">
      <c r="A373" s="126"/>
      <c r="B373" s="257"/>
      <c r="C373" s="95"/>
      <c r="D373" s="95"/>
      <c r="E373" s="95"/>
      <c r="F373" s="95"/>
      <c r="G373" s="258"/>
    </row>
    <row r="374" spans="1:7" ht="15">
      <c r="A374" s="126"/>
      <c r="B374" s="257"/>
      <c r="C374" s="95"/>
      <c r="D374" s="95"/>
      <c r="E374" s="95"/>
      <c r="F374" s="95"/>
      <c r="G374" s="258"/>
    </row>
    <row r="375" spans="1:7" ht="15">
      <c r="A375" s="126"/>
      <c r="B375" s="257"/>
      <c r="C375" s="95"/>
      <c r="D375" s="95"/>
      <c r="E375" s="95"/>
      <c r="F375" s="95"/>
      <c r="G375" s="258"/>
    </row>
    <row r="376" spans="1:7" ht="15">
      <c r="A376" s="126"/>
      <c r="B376" s="257"/>
      <c r="C376" s="95"/>
      <c r="D376" s="95"/>
      <c r="E376" s="95"/>
      <c r="F376" s="95"/>
      <c r="G376" s="258"/>
    </row>
    <row r="377" spans="1:7" ht="15">
      <c r="A377" s="126"/>
      <c r="B377" s="257"/>
      <c r="C377" s="95"/>
      <c r="D377" s="95"/>
      <c r="E377" s="95"/>
      <c r="F377" s="95"/>
      <c r="G377" s="258"/>
    </row>
    <row r="378" spans="1:7" ht="15">
      <c r="A378" s="126"/>
      <c r="B378" s="257"/>
      <c r="C378" s="95"/>
      <c r="D378" s="95"/>
      <c r="E378" s="95"/>
      <c r="F378" s="95"/>
      <c r="G378" s="258"/>
    </row>
    <row r="379" spans="1:7" ht="15">
      <c r="A379" s="126"/>
      <c r="B379" s="257"/>
      <c r="C379" s="95"/>
      <c r="D379" s="95"/>
      <c r="E379" s="95"/>
      <c r="F379" s="95"/>
      <c r="G379" s="258"/>
    </row>
    <row r="380" spans="1:7" ht="15">
      <c r="A380" s="126"/>
      <c r="B380" s="257"/>
      <c r="C380" s="95"/>
      <c r="D380" s="95"/>
      <c r="E380" s="95"/>
      <c r="F380" s="95"/>
      <c r="G380" s="258"/>
    </row>
    <row r="381" spans="1:7" ht="15">
      <c r="A381" s="126"/>
      <c r="B381" s="257"/>
      <c r="C381" s="95"/>
      <c r="D381" s="95"/>
      <c r="E381" s="95"/>
      <c r="F381" s="95"/>
      <c r="G381" s="258"/>
    </row>
    <row r="382" spans="1:7" ht="15">
      <c r="A382" s="126"/>
      <c r="B382" s="257"/>
      <c r="C382" s="95"/>
      <c r="D382" s="95"/>
      <c r="E382" s="95"/>
      <c r="F382" s="95"/>
      <c r="G382" s="258"/>
    </row>
    <row r="383" spans="1:7" ht="15">
      <c r="A383" s="126"/>
      <c r="B383" s="257"/>
      <c r="C383" s="95"/>
      <c r="D383" s="95"/>
      <c r="E383" s="95"/>
      <c r="F383" s="95"/>
      <c r="G383" s="258"/>
    </row>
    <row r="384" spans="1:7" ht="15">
      <c r="A384" s="126"/>
      <c r="B384" s="257"/>
      <c r="C384" s="95"/>
      <c r="D384" s="95"/>
      <c r="E384" s="95"/>
      <c r="F384" s="95"/>
      <c r="G384" s="258"/>
    </row>
    <row r="385" spans="1:7" ht="15">
      <c r="A385" s="126"/>
      <c r="B385" s="257"/>
      <c r="C385" s="95"/>
      <c r="D385" s="95"/>
      <c r="E385" s="95"/>
      <c r="F385" s="95"/>
      <c r="G385" s="258"/>
    </row>
    <row r="386" spans="1:7" ht="15">
      <c r="A386" s="126"/>
      <c r="B386" s="257"/>
      <c r="C386" s="95"/>
      <c r="D386" s="95"/>
      <c r="E386" s="95"/>
      <c r="F386" s="95"/>
      <c r="G386" s="258"/>
    </row>
    <row r="387" spans="1:7" ht="15">
      <c r="A387" s="126"/>
      <c r="B387" s="257"/>
      <c r="C387" s="95"/>
      <c r="D387" s="95"/>
      <c r="E387" s="95"/>
      <c r="F387" s="95"/>
      <c r="G387" s="258"/>
    </row>
    <row r="388" spans="1:7" ht="15">
      <c r="A388" s="126"/>
      <c r="B388" s="257"/>
      <c r="C388" s="95"/>
      <c r="D388" s="95"/>
      <c r="E388" s="95"/>
      <c r="F388" s="95"/>
      <c r="G388" s="258"/>
    </row>
    <row r="389" spans="1:7" ht="15">
      <c r="A389" s="126"/>
      <c r="B389" s="257"/>
      <c r="C389" s="95"/>
      <c r="D389" s="95"/>
      <c r="E389" s="95"/>
      <c r="F389" s="95"/>
      <c r="G389" s="258"/>
    </row>
    <row r="390" spans="1:7" ht="15">
      <c r="A390" s="126"/>
      <c r="B390" s="257"/>
      <c r="C390" s="95"/>
      <c r="D390" s="95"/>
      <c r="E390" s="95"/>
      <c r="F390" s="95"/>
      <c r="G390" s="258"/>
    </row>
    <row r="391" spans="1:7" ht="15">
      <c r="A391" s="126"/>
      <c r="B391" s="257"/>
      <c r="C391" s="95"/>
      <c r="D391" s="95"/>
      <c r="E391" s="95"/>
      <c r="F391" s="95"/>
      <c r="G391" s="258"/>
    </row>
    <row r="392" spans="1:7" ht="15">
      <c r="A392" s="126"/>
      <c r="B392" s="257"/>
      <c r="C392" s="95"/>
      <c r="D392" s="95"/>
      <c r="E392" s="95"/>
      <c r="F392" s="95"/>
      <c r="G392" s="258"/>
    </row>
    <row r="393" spans="1:7" ht="15">
      <c r="A393" s="126"/>
      <c r="B393" s="257"/>
      <c r="C393" s="95"/>
      <c r="D393" s="95"/>
      <c r="E393" s="95"/>
      <c r="F393" s="95"/>
      <c r="G393" s="258"/>
    </row>
    <row r="394" spans="1:7" ht="15">
      <c r="A394" s="126"/>
      <c r="B394" s="257"/>
      <c r="C394" s="95"/>
      <c r="D394" s="95"/>
      <c r="E394" s="95"/>
      <c r="F394" s="95"/>
      <c r="G394" s="258"/>
    </row>
    <row r="395" spans="1:7" ht="15">
      <c r="A395" s="126"/>
      <c r="B395" s="257"/>
      <c r="C395" s="95"/>
      <c r="D395" s="95"/>
      <c r="E395" s="95"/>
      <c r="F395" s="95"/>
      <c r="G395" s="258"/>
    </row>
    <row r="396" spans="1:7" ht="15">
      <c r="A396" s="126"/>
      <c r="B396" s="257"/>
      <c r="C396" s="95"/>
      <c r="D396" s="95"/>
      <c r="E396" s="95"/>
      <c r="F396" s="95"/>
      <c r="G396" s="258"/>
    </row>
    <row r="397" spans="1:7" ht="15">
      <c r="A397" s="126"/>
      <c r="B397" s="257"/>
      <c r="C397" s="95"/>
      <c r="D397" s="95"/>
      <c r="E397" s="95"/>
      <c r="F397" s="95"/>
      <c r="G397" s="258"/>
    </row>
    <row r="398" spans="1:7" ht="15">
      <c r="A398" s="126"/>
      <c r="B398" s="257"/>
      <c r="C398" s="95"/>
      <c r="D398" s="95"/>
      <c r="E398" s="95"/>
      <c r="F398" s="95"/>
      <c r="G398" s="258"/>
    </row>
    <row r="399" spans="1:7" ht="15">
      <c r="A399" s="126"/>
      <c r="B399" s="257"/>
      <c r="C399" s="95"/>
      <c r="D399" s="95"/>
      <c r="E399" s="95"/>
      <c r="F399" s="95"/>
      <c r="G399" s="258"/>
    </row>
    <row r="400" spans="1:7" ht="15">
      <c r="A400" s="126"/>
      <c r="B400" s="257"/>
      <c r="C400" s="95"/>
      <c r="D400" s="95"/>
      <c r="E400" s="95"/>
      <c r="F400" s="95"/>
      <c r="G400" s="258"/>
    </row>
    <row r="401" spans="1:7" ht="15">
      <c r="A401" s="126"/>
      <c r="B401" s="257"/>
      <c r="C401" s="95"/>
      <c r="D401" s="95"/>
      <c r="E401" s="95"/>
      <c r="F401" s="95"/>
      <c r="G401" s="258"/>
    </row>
    <row r="402" spans="1:7" ht="15">
      <c r="A402" s="126"/>
      <c r="B402" s="257"/>
      <c r="C402" s="95"/>
      <c r="D402" s="95"/>
      <c r="E402" s="95"/>
      <c r="F402" s="95"/>
      <c r="G402" s="258"/>
    </row>
    <row r="403" spans="1:7" ht="15">
      <c r="A403" s="126"/>
      <c r="B403" s="257"/>
      <c r="C403" s="95"/>
      <c r="D403" s="95"/>
      <c r="E403" s="95"/>
      <c r="F403" s="95"/>
      <c r="G403" s="258"/>
    </row>
    <row r="404" spans="1:7" ht="15">
      <c r="A404" s="126"/>
      <c r="B404" s="257"/>
      <c r="C404" s="95"/>
      <c r="D404" s="95"/>
      <c r="E404" s="95"/>
      <c r="F404" s="95"/>
      <c r="G404" s="258"/>
    </row>
    <row r="405" spans="1:7" ht="15">
      <c r="A405" s="126"/>
      <c r="B405" s="257"/>
      <c r="C405" s="95"/>
      <c r="D405" s="95"/>
      <c r="E405" s="95"/>
      <c r="F405" s="95"/>
      <c r="G405" s="258"/>
    </row>
    <row r="406" spans="1:7" ht="15">
      <c r="A406" s="126"/>
      <c r="B406" s="257"/>
      <c r="C406" s="95"/>
      <c r="D406" s="95"/>
      <c r="E406" s="95"/>
      <c r="F406" s="95"/>
      <c r="G406" s="258"/>
    </row>
    <row r="407" spans="1:7" ht="15">
      <c r="A407" s="126"/>
      <c r="B407" s="257"/>
      <c r="C407" s="95"/>
      <c r="D407" s="95"/>
      <c r="E407" s="95"/>
      <c r="F407" s="95"/>
      <c r="G407" s="258"/>
    </row>
    <row r="408" spans="1:7" ht="15">
      <c r="A408" s="126"/>
      <c r="B408" s="257"/>
      <c r="C408" s="95"/>
      <c r="D408" s="95"/>
      <c r="E408" s="95"/>
      <c r="F408" s="95"/>
      <c r="G408" s="258"/>
    </row>
    <row r="409" spans="1:7" ht="15">
      <c r="A409" s="126"/>
      <c r="B409" s="257"/>
      <c r="C409" s="95"/>
      <c r="D409" s="95"/>
      <c r="E409" s="95"/>
      <c r="F409" s="95"/>
      <c r="G409" s="258"/>
    </row>
    <row r="410" spans="1:7" ht="15">
      <c r="A410" s="126"/>
      <c r="B410" s="257"/>
      <c r="C410" s="95"/>
      <c r="D410" s="95"/>
      <c r="E410" s="95"/>
      <c r="F410" s="95"/>
      <c r="G410" s="258"/>
    </row>
    <row r="411" spans="1:7" ht="15">
      <c r="A411" s="126"/>
      <c r="B411" s="257"/>
      <c r="C411" s="95"/>
      <c r="D411" s="95"/>
      <c r="E411" s="95"/>
      <c r="F411" s="95"/>
      <c r="G411" s="258"/>
    </row>
    <row r="412" spans="1:7" ht="15">
      <c r="A412" s="126"/>
      <c r="B412" s="257"/>
      <c r="C412" s="95"/>
      <c r="D412" s="95"/>
      <c r="E412" s="95"/>
      <c r="F412" s="95"/>
      <c r="G412" s="258"/>
    </row>
    <row r="413" spans="1:7" ht="15">
      <c r="A413" s="126"/>
      <c r="B413" s="257"/>
      <c r="C413" s="95"/>
      <c r="D413" s="95"/>
      <c r="E413" s="95"/>
      <c r="F413" s="95"/>
      <c r="G413" s="258"/>
    </row>
    <row r="414" spans="1:7" ht="15">
      <c r="A414" s="126"/>
      <c r="B414" s="257"/>
      <c r="C414" s="95"/>
      <c r="D414" s="95"/>
      <c r="E414" s="95"/>
      <c r="F414" s="95"/>
      <c r="G414" s="258"/>
    </row>
    <row r="415" spans="1:7" ht="15">
      <c r="A415" s="126"/>
      <c r="B415" s="257"/>
      <c r="C415" s="95"/>
      <c r="D415" s="95"/>
      <c r="E415" s="95"/>
      <c r="F415" s="95"/>
      <c r="G415" s="258"/>
    </row>
    <row r="416" spans="1:7" ht="15">
      <c r="A416" s="126"/>
      <c r="B416" s="257"/>
      <c r="C416" s="95"/>
      <c r="D416" s="95"/>
      <c r="E416" s="95"/>
      <c r="F416" s="95"/>
      <c r="G416" s="258"/>
    </row>
    <row r="417" spans="1:7" ht="15">
      <c r="A417" s="126"/>
      <c r="B417" s="257"/>
      <c r="C417" s="95"/>
      <c r="D417" s="95"/>
      <c r="E417" s="95"/>
      <c r="F417" s="95"/>
      <c r="G417" s="258"/>
    </row>
    <row r="418" spans="1:7" ht="15">
      <c r="A418" s="126"/>
      <c r="B418" s="257"/>
      <c r="C418" s="95"/>
      <c r="D418" s="95"/>
      <c r="E418" s="95"/>
      <c r="F418" s="95"/>
      <c r="G418" s="258"/>
    </row>
    <row r="419" spans="1:7" ht="15">
      <c r="A419" s="126"/>
      <c r="B419" s="257"/>
      <c r="C419" s="95"/>
      <c r="D419" s="95"/>
      <c r="E419" s="95"/>
      <c r="F419" s="95"/>
      <c r="G419" s="258"/>
    </row>
    <row r="420" spans="1:7" ht="15">
      <c r="A420" s="126"/>
      <c r="B420" s="257"/>
      <c r="C420" s="95"/>
      <c r="D420" s="95"/>
      <c r="E420" s="95"/>
      <c r="F420" s="95"/>
      <c r="G420" s="258"/>
    </row>
    <row r="421" spans="1:7" ht="15">
      <c r="A421" s="126"/>
      <c r="B421" s="257"/>
      <c r="C421" s="95"/>
      <c r="D421" s="95"/>
      <c r="E421" s="95"/>
      <c r="F421" s="95"/>
      <c r="G421" s="258"/>
    </row>
    <row r="422" spans="1:7" ht="15">
      <c r="A422" s="126"/>
      <c r="B422" s="257"/>
      <c r="C422" s="95"/>
      <c r="D422" s="95"/>
      <c r="E422" s="95"/>
      <c r="F422" s="95"/>
      <c r="G422" s="258"/>
    </row>
    <row r="423" spans="1:7" ht="15">
      <c r="A423" s="126"/>
      <c r="B423" s="257"/>
      <c r="C423" s="95"/>
      <c r="D423" s="95"/>
      <c r="E423" s="95"/>
      <c r="F423" s="95"/>
      <c r="G423" s="258"/>
    </row>
    <row r="424" spans="1:7" ht="15">
      <c r="A424" s="126"/>
      <c r="B424" s="257"/>
      <c r="C424" s="95"/>
      <c r="D424" s="95"/>
      <c r="E424" s="95"/>
      <c r="F424" s="95"/>
      <c r="G424" s="258"/>
    </row>
    <row r="425" spans="1:7" ht="15">
      <c r="A425" s="126"/>
      <c r="B425" s="257"/>
      <c r="C425" s="95"/>
      <c r="D425" s="95"/>
      <c r="E425" s="95"/>
      <c r="F425" s="95"/>
      <c r="G425" s="258"/>
    </row>
    <row r="426" spans="1:7" ht="15">
      <c r="A426" s="126"/>
      <c r="B426" s="257"/>
      <c r="C426" s="95"/>
      <c r="D426" s="95"/>
      <c r="E426" s="95"/>
      <c r="F426" s="95"/>
      <c r="G426" s="258"/>
    </row>
    <row r="427" spans="1:7" ht="15">
      <c r="A427" s="126"/>
      <c r="B427" s="257"/>
      <c r="C427" s="95"/>
      <c r="D427" s="95"/>
      <c r="E427" s="95"/>
      <c r="F427" s="95"/>
      <c r="G427" s="258"/>
    </row>
    <row r="428" spans="1:7" ht="15">
      <c r="A428" s="126"/>
      <c r="B428" s="257"/>
      <c r="C428" s="95"/>
      <c r="D428" s="95"/>
      <c r="E428" s="95"/>
      <c r="F428" s="95"/>
      <c r="G428" s="258"/>
    </row>
    <row r="429" spans="1:7" ht="15">
      <c r="A429" s="126"/>
      <c r="B429" s="257"/>
      <c r="C429" s="95"/>
      <c r="D429" s="95"/>
      <c r="E429" s="95"/>
      <c r="F429" s="95"/>
      <c r="G429" s="258"/>
    </row>
    <row r="430" spans="1:7" ht="15">
      <c r="A430" s="126"/>
      <c r="B430" s="257"/>
      <c r="C430" s="95"/>
      <c r="D430" s="95"/>
      <c r="E430" s="95"/>
      <c r="F430" s="95"/>
      <c r="G430" s="258"/>
    </row>
    <row r="431" spans="1:7" ht="15">
      <c r="A431" s="126"/>
      <c r="B431" s="257"/>
      <c r="C431" s="95"/>
      <c r="D431" s="95"/>
      <c r="E431" s="95"/>
      <c r="F431" s="95"/>
      <c r="G431" s="258"/>
    </row>
    <row r="432" spans="1:7" ht="15">
      <c r="A432" s="126"/>
      <c r="B432" s="257"/>
      <c r="C432" s="95"/>
      <c r="D432" s="95"/>
      <c r="E432" s="95"/>
      <c r="F432" s="95"/>
      <c r="G432" s="258"/>
    </row>
    <row r="433" spans="1:7" ht="15">
      <c r="A433" s="126"/>
      <c r="B433" s="257"/>
      <c r="C433" s="95"/>
      <c r="D433" s="95"/>
      <c r="E433" s="95"/>
      <c r="F433" s="95"/>
      <c r="G433" s="258"/>
    </row>
    <row r="434" spans="1:7" ht="15">
      <c r="A434" s="126"/>
      <c r="B434" s="257"/>
      <c r="C434" s="95"/>
      <c r="D434" s="95"/>
      <c r="E434" s="95"/>
      <c r="F434" s="95"/>
      <c r="G434" s="258"/>
    </row>
    <row r="435" spans="1:7" ht="15">
      <c r="A435" s="126"/>
      <c r="B435" s="257"/>
      <c r="C435" s="95"/>
      <c r="D435" s="95"/>
      <c r="E435" s="95"/>
      <c r="F435" s="95"/>
      <c r="G435" s="258"/>
    </row>
    <row r="436" spans="1:7" ht="15">
      <c r="A436" s="126"/>
      <c r="B436" s="257"/>
      <c r="C436" s="95"/>
      <c r="D436" s="95"/>
      <c r="E436" s="95"/>
      <c r="F436" s="95"/>
      <c r="G436" s="258"/>
    </row>
    <row r="437" spans="1:7" ht="15">
      <c r="A437" s="126"/>
      <c r="B437" s="257"/>
      <c r="C437" s="95"/>
      <c r="D437" s="95"/>
      <c r="E437" s="95"/>
      <c r="F437" s="95"/>
      <c r="G437" s="258"/>
    </row>
    <row r="438" spans="1:7" ht="15">
      <c r="A438" s="126"/>
      <c r="B438" s="257"/>
      <c r="C438" s="95"/>
      <c r="D438" s="95"/>
      <c r="E438" s="95"/>
      <c r="F438" s="95"/>
      <c r="G438" s="258"/>
    </row>
    <row r="439" spans="1:7" ht="15">
      <c r="A439" s="126"/>
      <c r="B439" s="257"/>
      <c r="C439" s="95"/>
      <c r="D439" s="95"/>
      <c r="E439" s="95"/>
      <c r="F439" s="95"/>
      <c r="G439" s="258"/>
    </row>
    <row r="440" spans="1:7" ht="15">
      <c r="A440" s="126"/>
      <c r="B440" s="257"/>
      <c r="C440" s="95"/>
      <c r="D440" s="95"/>
      <c r="E440" s="95"/>
      <c r="F440" s="95"/>
      <c r="G440" s="258"/>
    </row>
    <row r="441" spans="1:7" ht="15">
      <c r="A441" s="126"/>
      <c r="B441" s="257"/>
      <c r="C441" s="95"/>
      <c r="D441" s="95"/>
      <c r="E441" s="95"/>
      <c r="F441" s="95"/>
      <c r="G441" s="258"/>
    </row>
    <row r="442" spans="1:7" ht="15">
      <c r="A442" s="126"/>
      <c r="B442" s="257"/>
      <c r="C442" s="95"/>
      <c r="D442" s="95"/>
      <c r="E442" s="95"/>
      <c r="F442" s="95"/>
      <c r="G442" s="258"/>
    </row>
    <row r="443" spans="1:7" ht="15">
      <c r="A443" s="126"/>
      <c r="B443" s="257"/>
      <c r="C443" s="95"/>
      <c r="D443" s="95"/>
      <c r="E443" s="95"/>
      <c r="F443" s="95"/>
      <c r="G443" s="258"/>
    </row>
    <row r="444" spans="1:7" ht="15">
      <c r="A444" s="126"/>
      <c r="B444" s="257"/>
      <c r="C444" s="95"/>
      <c r="D444" s="95"/>
      <c r="E444" s="95"/>
      <c r="F444" s="95"/>
      <c r="G444" s="258"/>
    </row>
    <row r="445" spans="1:7" ht="15">
      <c r="A445" s="126"/>
      <c r="B445" s="257"/>
      <c r="C445" s="95"/>
      <c r="D445" s="95"/>
      <c r="E445" s="95"/>
      <c r="F445" s="95"/>
      <c r="G445" s="258"/>
    </row>
    <row r="446" spans="1:7" ht="15">
      <c r="A446" s="126"/>
      <c r="B446" s="257"/>
      <c r="C446" s="95"/>
      <c r="D446" s="95"/>
      <c r="E446" s="95"/>
      <c r="F446" s="95"/>
      <c r="G446" s="258"/>
    </row>
    <row r="447" spans="1:7" ht="15">
      <c r="A447" s="126"/>
      <c r="B447" s="257"/>
      <c r="C447" s="95"/>
      <c r="D447" s="95"/>
      <c r="E447" s="95"/>
      <c r="F447" s="95"/>
      <c r="G447" s="258"/>
    </row>
    <row r="448" spans="1:7" ht="15">
      <c r="A448" s="126"/>
      <c r="B448" s="257"/>
      <c r="C448" s="95"/>
      <c r="D448" s="95"/>
      <c r="E448" s="95"/>
      <c r="F448" s="95"/>
      <c r="G448" s="258"/>
    </row>
    <row r="449" spans="1:7" ht="15">
      <c r="A449" s="126"/>
      <c r="B449" s="257"/>
      <c r="C449" s="95"/>
      <c r="D449" s="95"/>
      <c r="E449" s="95"/>
      <c r="F449" s="95"/>
      <c r="G449" s="258"/>
    </row>
    <row r="450" spans="1:7" ht="15">
      <c r="A450" s="126"/>
      <c r="B450" s="257"/>
      <c r="C450" s="95"/>
      <c r="D450" s="95"/>
      <c r="E450" s="95"/>
      <c r="F450" s="95"/>
      <c r="G450" s="258"/>
    </row>
    <row r="451" spans="1:7" ht="15">
      <c r="A451" s="126"/>
      <c r="B451" s="257"/>
      <c r="C451" s="95"/>
      <c r="D451" s="95"/>
      <c r="E451" s="95"/>
      <c r="F451" s="95"/>
      <c r="G451" s="258"/>
    </row>
    <row r="452" spans="1:7" ht="15">
      <c r="A452" s="126"/>
      <c r="B452" s="257"/>
      <c r="C452" s="95"/>
      <c r="D452" s="95"/>
      <c r="E452" s="95"/>
      <c r="F452" s="95"/>
      <c r="G452" s="258"/>
    </row>
    <row r="453" spans="1:7" ht="15">
      <c r="A453" s="126"/>
      <c r="B453" s="257"/>
      <c r="C453" s="95"/>
      <c r="D453" s="95"/>
      <c r="E453" s="95"/>
      <c r="F453" s="95"/>
      <c r="G453" s="258"/>
    </row>
    <row r="454" spans="1:7" ht="15">
      <c r="A454" s="126"/>
      <c r="B454" s="257"/>
      <c r="C454" s="95"/>
      <c r="D454" s="95"/>
      <c r="E454" s="95"/>
      <c r="F454" s="95"/>
      <c r="G454" s="258"/>
    </row>
    <row r="455" spans="1:7" ht="15">
      <c r="A455" s="126"/>
      <c r="B455" s="257"/>
      <c r="C455" s="95"/>
      <c r="D455" s="95"/>
      <c r="E455" s="95"/>
      <c r="F455" s="95"/>
      <c r="G455" s="258"/>
    </row>
    <row r="456" spans="1:7" ht="15">
      <c r="A456" s="126"/>
      <c r="B456" s="257"/>
      <c r="C456" s="95"/>
      <c r="D456" s="95"/>
      <c r="E456" s="95"/>
      <c r="F456" s="95"/>
      <c r="G456" s="258"/>
    </row>
    <row r="457" spans="1:7" ht="15">
      <c r="A457" s="126"/>
      <c r="B457" s="257"/>
      <c r="C457" s="95"/>
      <c r="D457" s="95"/>
      <c r="E457" s="95"/>
      <c r="F457" s="95"/>
      <c r="G457" s="258"/>
    </row>
    <row r="458" spans="1:7" ht="15">
      <c r="A458" s="126"/>
      <c r="B458" s="257"/>
      <c r="C458" s="95"/>
      <c r="D458" s="95"/>
      <c r="E458" s="95"/>
      <c r="F458" s="95"/>
      <c r="G458" s="258"/>
    </row>
    <row r="459" spans="1:7" ht="15">
      <c r="A459" s="126"/>
      <c r="B459" s="257"/>
      <c r="C459" s="95"/>
      <c r="D459" s="95"/>
      <c r="E459" s="95"/>
      <c r="F459" s="95"/>
      <c r="G459" s="258"/>
    </row>
    <row r="460" spans="1:7" ht="15">
      <c r="A460" s="126"/>
      <c r="B460" s="257"/>
      <c r="C460" s="95"/>
      <c r="D460" s="95"/>
      <c r="E460" s="95"/>
      <c r="F460" s="95"/>
      <c r="G460" s="258"/>
    </row>
    <row r="461" spans="1:7" ht="15">
      <c r="A461" s="126"/>
      <c r="B461" s="257"/>
      <c r="C461" s="95"/>
      <c r="D461" s="95"/>
      <c r="E461" s="95"/>
      <c r="F461" s="95"/>
      <c r="G461" s="258"/>
    </row>
    <row r="462" spans="1:7" ht="15">
      <c r="A462" s="126"/>
      <c r="B462" s="257"/>
      <c r="C462" s="95"/>
      <c r="D462" s="95"/>
      <c r="E462" s="95"/>
      <c r="F462" s="95"/>
      <c r="G462" s="258"/>
    </row>
    <row r="463" spans="1:7" ht="15">
      <c r="A463" s="126"/>
      <c r="B463" s="257"/>
      <c r="C463" s="95"/>
      <c r="D463" s="95"/>
      <c r="E463" s="95"/>
      <c r="F463" s="95"/>
      <c r="G463" s="258"/>
    </row>
    <row r="464" spans="1:7" ht="15">
      <c r="A464" s="126"/>
      <c r="B464" s="257"/>
      <c r="C464" s="95"/>
      <c r="D464" s="95"/>
      <c r="E464" s="95"/>
      <c r="F464" s="95"/>
      <c r="G464" s="258"/>
    </row>
    <row r="465" spans="1:7" ht="15">
      <c r="A465" s="126"/>
      <c r="B465" s="257"/>
      <c r="C465" s="95"/>
      <c r="D465" s="95"/>
      <c r="E465" s="95"/>
      <c r="F465" s="95"/>
      <c r="G465" s="258"/>
    </row>
    <row r="466" spans="1:7" ht="15">
      <c r="A466" s="126"/>
      <c r="B466" s="257"/>
      <c r="C466" s="95"/>
      <c r="D466" s="95"/>
      <c r="E466" s="95"/>
      <c r="F466" s="95"/>
      <c r="G466" s="258"/>
    </row>
    <row r="467" spans="1:7" ht="15">
      <c r="A467" s="126"/>
      <c r="B467" s="257"/>
      <c r="C467" s="95"/>
      <c r="D467" s="95"/>
      <c r="E467" s="95"/>
      <c r="F467" s="95"/>
      <c r="G467" s="258"/>
    </row>
    <row r="468" spans="1:7" ht="15">
      <c r="A468" s="126"/>
      <c r="B468" s="257"/>
      <c r="C468" s="95"/>
      <c r="D468" s="95"/>
      <c r="E468" s="95"/>
      <c r="F468" s="95"/>
      <c r="G468" s="258"/>
    </row>
    <row r="469" spans="1:7" ht="15">
      <c r="A469" s="126"/>
      <c r="B469" s="257"/>
      <c r="C469" s="95"/>
      <c r="D469" s="95"/>
      <c r="E469" s="95"/>
      <c r="F469" s="95"/>
      <c r="G469" s="258"/>
    </row>
    <row r="470" spans="1:7" ht="15">
      <c r="A470" s="126"/>
      <c r="B470" s="257"/>
      <c r="C470" s="95"/>
      <c r="D470" s="95"/>
      <c r="E470" s="95"/>
      <c r="F470" s="95"/>
      <c r="G470" s="258"/>
    </row>
    <row r="471" spans="1:7" ht="15">
      <c r="A471" s="126"/>
      <c r="B471" s="257"/>
      <c r="C471" s="95"/>
      <c r="D471" s="95"/>
      <c r="E471" s="95"/>
      <c r="F471" s="95"/>
      <c r="G471" s="258"/>
    </row>
    <row r="472" spans="1:7" ht="15">
      <c r="A472" s="126"/>
      <c r="B472" s="257"/>
      <c r="C472" s="95"/>
      <c r="D472" s="95"/>
      <c r="E472" s="95"/>
      <c r="F472" s="95"/>
      <c r="G472" s="258"/>
    </row>
    <row r="473" spans="1:7" ht="15">
      <c r="A473" s="126"/>
      <c r="B473" s="257"/>
      <c r="C473" s="95"/>
      <c r="D473" s="95"/>
      <c r="E473" s="95"/>
      <c r="F473" s="95"/>
      <c r="G473" s="258"/>
    </row>
    <row r="474" spans="1:7" ht="15">
      <c r="A474" s="126"/>
      <c r="B474" s="257"/>
      <c r="C474" s="95"/>
      <c r="D474" s="95"/>
      <c r="E474" s="95"/>
      <c r="F474" s="95"/>
      <c r="G474" s="258"/>
    </row>
    <row r="475" spans="1:7" ht="15">
      <c r="A475" s="126"/>
      <c r="B475" s="257"/>
      <c r="C475" s="95"/>
      <c r="D475" s="95"/>
      <c r="E475" s="95"/>
      <c r="F475" s="95"/>
      <c r="G475" s="258"/>
    </row>
    <row r="476" spans="1:7" ht="15">
      <c r="A476" s="126"/>
      <c r="B476" s="257"/>
      <c r="C476" s="95"/>
      <c r="D476" s="95"/>
      <c r="E476" s="95"/>
      <c r="F476" s="95"/>
      <c r="G476" s="258"/>
    </row>
    <row r="477" spans="1:7" ht="15">
      <c r="A477" s="126"/>
      <c r="B477" s="257"/>
      <c r="C477" s="95"/>
      <c r="D477" s="95"/>
      <c r="E477" s="95"/>
      <c r="F477" s="95"/>
      <c r="G477" s="258"/>
    </row>
    <row r="478" spans="1:7" ht="15">
      <c r="A478" s="126"/>
      <c r="B478" s="257"/>
      <c r="C478" s="95"/>
      <c r="D478" s="95"/>
      <c r="E478" s="95"/>
      <c r="F478" s="95"/>
      <c r="G478" s="258"/>
    </row>
    <row r="479" spans="1:7" ht="15">
      <c r="A479" s="126"/>
      <c r="B479" s="257"/>
      <c r="C479" s="95"/>
      <c r="D479" s="95"/>
      <c r="E479" s="95"/>
      <c r="F479" s="95"/>
      <c r="G479" s="258"/>
    </row>
    <row r="480" spans="1:7" ht="15">
      <c r="A480" s="126"/>
      <c r="B480" s="257"/>
      <c r="C480" s="95"/>
      <c r="D480" s="95"/>
      <c r="E480" s="95"/>
      <c r="F480" s="95"/>
      <c r="G480" s="258"/>
    </row>
    <row r="481" spans="1:7" ht="15">
      <c r="A481" s="126"/>
      <c r="B481" s="257"/>
      <c r="C481" s="95"/>
      <c r="D481" s="95"/>
      <c r="E481" s="95"/>
      <c r="F481" s="95"/>
      <c r="G481" s="258"/>
    </row>
    <row r="482" spans="1:7" ht="15">
      <c r="A482" s="126"/>
      <c r="B482" s="257"/>
      <c r="C482" s="95"/>
      <c r="D482" s="95"/>
      <c r="E482" s="95"/>
      <c r="F482" s="95"/>
      <c r="G482" s="258"/>
    </row>
    <row r="483" spans="1:7" ht="15">
      <c r="A483" s="126"/>
      <c r="B483" s="257"/>
      <c r="C483" s="95"/>
      <c r="D483" s="95"/>
      <c r="E483" s="95"/>
      <c r="F483" s="95"/>
      <c r="G483" s="258"/>
    </row>
    <row r="484" spans="1:7" ht="15">
      <c r="A484" s="126"/>
      <c r="B484" s="257"/>
      <c r="C484" s="95"/>
      <c r="D484" s="95"/>
      <c r="E484" s="95"/>
      <c r="F484" s="95"/>
      <c r="G484" s="258"/>
    </row>
    <row r="485" spans="1:7" ht="15">
      <c r="A485" s="126"/>
      <c r="B485" s="257"/>
      <c r="C485" s="95"/>
      <c r="D485" s="95"/>
      <c r="E485" s="95"/>
      <c r="F485" s="95"/>
      <c r="G485" s="258"/>
    </row>
    <row r="486" spans="1:7" ht="15">
      <c r="A486" s="126"/>
      <c r="B486" s="257"/>
      <c r="C486" s="95"/>
      <c r="D486" s="95"/>
      <c r="E486" s="95"/>
      <c r="F486" s="95"/>
      <c r="G486" s="258"/>
    </row>
    <row r="487" spans="1:7" ht="15">
      <c r="A487" s="126"/>
      <c r="B487" s="257"/>
      <c r="C487" s="95"/>
      <c r="D487" s="95"/>
      <c r="E487" s="95"/>
      <c r="F487" s="95"/>
      <c r="G487" s="258"/>
    </row>
    <row r="488" spans="1:7" ht="15">
      <c r="A488" s="126"/>
      <c r="B488" s="257"/>
      <c r="C488" s="95"/>
      <c r="D488" s="95"/>
      <c r="E488" s="95"/>
      <c r="F488" s="95"/>
      <c r="G488" s="258"/>
    </row>
    <row r="489" spans="1:7" ht="15">
      <c r="A489" s="126"/>
      <c r="B489" s="257"/>
      <c r="C489" s="95"/>
      <c r="D489" s="95"/>
      <c r="E489" s="95"/>
      <c r="F489" s="95"/>
      <c r="G489" s="258"/>
    </row>
    <row r="490" spans="1:7" ht="15">
      <c r="A490" s="126"/>
      <c r="B490" s="257"/>
      <c r="C490" s="95"/>
      <c r="D490" s="95"/>
      <c r="E490" s="95"/>
      <c r="F490" s="95"/>
      <c r="G490" s="258"/>
    </row>
    <row r="491" spans="1:7" ht="15">
      <c r="A491" s="126"/>
      <c r="B491" s="257"/>
      <c r="C491" s="95"/>
      <c r="D491" s="95"/>
      <c r="E491" s="95"/>
      <c r="F491" s="95"/>
      <c r="G491" s="258"/>
    </row>
    <row r="492" spans="1:7" ht="15">
      <c r="A492" s="126"/>
      <c r="B492" s="257"/>
      <c r="C492" s="95"/>
      <c r="D492" s="95"/>
      <c r="E492" s="95"/>
      <c r="F492" s="95"/>
      <c r="G492" s="258"/>
    </row>
    <row r="493" spans="1:7" ht="15">
      <c r="A493" s="126"/>
      <c r="B493" s="257"/>
      <c r="C493" s="95"/>
      <c r="D493" s="95"/>
      <c r="E493" s="95"/>
      <c r="F493" s="95"/>
      <c r="G493" s="258"/>
    </row>
    <row r="494" spans="1:7" ht="15">
      <c r="A494" s="126"/>
      <c r="B494" s="257"/>
      <c r="C494" s="95"/>
      <c r="D494" s="95"/>
      <c r="E494" s="95"/>
      <c r="F494" s="95"/>
      <c r="G494" s="258"/>
    </row>
    <row r="495" spans="1:7" ht="15">
      <c r="A495" s="126"/>
      <c r="B495" s="257"/>
      <c r="C495" s="95"/>
      <c r="D495" s="95"/>
      <c r="E495" s="95"/>
      <c r="F495" s="95"/>
      <c r="G495" s="258"/>
    </row>
    <row r="496" spans="1:7" ht="15">
      <c r="A496" s="126"/>
      <c r="B496" s="257"/>
      <c r="C496" s="95"/>
      <c r="D496" s="95"/>
      <c r="E496" s="95"/>
      <c r="F496" s="95"/>
      <c r="G496" s="258"/>
    </row>
    <row r="497" spans="1:7" ht="15">
      <c r="A497" s="126"/>
      <c r="B497" s="257"/>
      <c r="C497" s="95"/>
      <c r="D497" s="95"/>
      <c r="E497" s="95"/>
      <c r="F497" s="95"/>
      <c r="G497" s="258"/>
    </row>
    <row r="498" spans="1:7" ht="15">
      <c r="A498" s="126"/>
      <c r="B498" s="257"/>
      <c r="C498" s="95"/>
      <c r="D498" s="95"/>
      <c r="E498" s="95"/>
      <c r="F498" s="95"/>
      <c r="G498" s="258"/>
    </row>
    <row r="499" spans="1:7" ht="15">
      <c r="A499" s="126"/>
      <c r="B499" s="257"/>
      <c r="C499" s="95"/>
      <c r="D499" s="95"/>
      <c r="E499" s="95"/>
      <c r="F499" s="95"/>
      <c r="G499" s="258"/>
    </row>
    <row r="500" spans="1:7" ht="15">
      <c r="A500" s="126"/>
      <c r="B500" s="257"/>
      <c r="C500" s="95"/>
      <c r="D500" s="95"/>
      <c r="E500" s="95"/>
      <c r="F500" s="95"/>
      <c r="G500" s="258"/>
    </row>
    <row r="501" spans="1:7" ht="15">
      <c r="A501" s="126"/>
      <c r="B501" s="257"/>
      <c r="C501" s="95"/>
      <c r="D501" s="95"/>
      <c r="E501" s="95"/>
      <c r="F501" s="95"/>
      <c r="G501" s="258"/>
    </row>
    <row r="502" spans="1:7" ht="15">
      <c r="A502" s="126"/>
      <c r="B502" s="257"/>
      <c r="C502" s="95"/>
      <c r="D502" s="95"/>
      <c r="E502" s="95"/>
      <c r="F502" s="95"/>
      <c r="G502" s="258"/>
    </row>
    <row r="503" spans="1:7" ht="15">
      <c r="A503" s="126"/>
      <c r="B503" s="257"/>
      <c r="C503" s="95"/>
      <c r="D503" s="95"/>
      <c r="E503" s="95"/>
      <c r="F503" s="95"/>
      <c r="G503" s="258"/>
    </row>
    <row r="504" spans="1:7" ht="15">
      <c r="A504" s="126"/>
      <c r="B504" s="257"/>
      <c r="C504" s="95"/>
      <c r="D504" s="95"/>
      <c r="E504" s="95"/>
      <c r="F504" s="95"/>
      <c r="G504" s="258"/>
    </row>
    <row r="505" spans="1:7" ht="15">
      <c r="A505" s="126"/>
      <c r="B505" s="257"/>
      <c r="C505" s="95"/>
      <c r="D505" s="95"/>
      <c r="E505" s="95"/>
      <c r="F505" s="95"/>
      <c r="G505" s="258"/>
    </row>
    <row r="506" spans="1:7" ht="15">
      <c r="A506" s="126"/>
      <c r="B506" s="257"/>
      <c r="C506" s="95"/>
      <c r="D506" s="95"/>
      <c r="E506" s="95"/>
      <c r="F506" s="95"/>
      <c r="G506" s="258"/>
    </row>
    <row r="507" spans="1:7" ht="15">
      <c r="A507" s="126"/>
      <c r="B507" s="257"/>
      <c r="C507" s="95"/>
      <c r="D507" s="95"/>
      <c r="E507" s="95"/>
      <c r="F507" s="95"/>
      <c r="G507" s="258"/>
    </row>
    <row r="508" spans="1:7" ht="15">
      <c r="A508" s="126"/>
      <c r="B508" s="257"/>
      <c r="C508" s="95"/>
      <c r="D508" s="95"/>
      <c r="E508" s="95"/>
      <c r="F508" s="95"/>
      <c r="G508" s="258"/>
    </row>
    <row r="509" spans="1:7" ht="15">
      <c r="A509" s="126"/>
      <c r="B509" s="257"/>
      <c r="C509" s="95"/>
      <c r="D509" s="95"/>
      <c r="E509" s="95"/>
      <c r="F509" s="95"/>
      <c r="G509" s="258"/>
    </row>
    <row r="510" spans="1:7" ht="15">
      <c r="A510" s="126"/>
      <c r="B510" s="257"/>
      <c r="C510" s="95"/>
      <c r="D510" s="95"/>
      <c r="E510" s="95"/>
      <c r="F510" s="95"/>
      <c r="G510" s="258"/>
    </row>
    <row r="511" spans="1:7" ht="15">
      <c r="A511" s="126"/>
      <c r="B511" s="257"/>
      <c r="C511" s="95"/>
      <c r="D511" s="95"/>
      <c r="E511" s="95"/>
      <c r="F511" s="95"/>
      <c r="G511" s="258"/>
    </row>
    <row r="512" spans="1:7" ht="15">
      <c r="A512" s="126"/>
      <c r="B512" s="257"/>
      <c r="C512" s="95"/>
      <c r="D512" s="95"/>
      <c r="E512" s="95"/>
      <c r="F512" s="95"/>
      <c r="G512" s="258"/>
    </row>
    <row r="513" spans="1:7" ht="15">
      <c r="A513" s="126"/>
      <c r="B513" s="257"/>
      <c r="C513" s="95"/>
      <c r="D513" s="95"/>
      <c r="E513" s="95"/>
      <c r="F513" s="95"/>
      <c r="G513" s="258"/>
    </row>
    <row r="514" spans="1:7" ht="15">
      <c r="A514" s="126"/>
      <c r="B514" s="257"/>
      <c r="C514" s="95"/>
      <c r="D514" s="95"/>
      <c r="E514" s="95"/>
      <c r="F514" s="95"/>
      <c r="G514" s="258"/>
    </row>
    <row r="515" spans="1:7" ht="15">
      <c r="A515" s="126"/>
      <c r="B515" s="257"/>
      <c r="C515" s="95"/>
      <c r="D515" s="95"/>
      <c r="E515" s="95"/>
      <c r="F515" s="95"/>
      <c r="G515" s="258"/>
    </row>
    <row r="516" spans="1:7" ht="15">
      <c r="A516" s="126"/>
      <c r="B516" s="257"/>
      <c r="C516" s="95"/>
      <c r="D516" s="95"/>
      <c r="E516" s="95"/>
      <c r="F516" s="95"/>
      <c r="G516" s="258"/>
    </row>
    <row r="517" spans="1:7" ht="15">
      <c r="A517" s="126"/>
      <c r="B517" s="257"/>
      <c r="C517" s="95"/>
      <c r="D517" s="95"/>
      <c r="E517" s="95"/>
      <c r="F517" s="95"/>
      <c r="G517" s="258"/>
    </row>
    <row r="518" spans="1:7" ht="15">
      <c r="A518" s="126"/>
      <c r="B518" s="257"/>
      <c r="C518" s="95"/>
      <c r="D518" s="95"/>
      <c r="E518" s="95"/>
      <c r="F518" s="95"/>
      <c r="G518" s="258"/>
    </row>
    <row r="519" spans="1:7" ht="15">
      <c r="A519" s="126"/>
      <c r="B519" s="257"/>
      <c r="C519" s="95"/>
      <c r="D519" s="95"/>
      <c r="E519" s="95"/>
      <c r="F519" s="95"/>
      <c r="G519" s="258"/>
    </row>
    <row r="520" spans="1:7" ht="15">
      <c r="A520" s="126"/>
      <c r="B520" s="257"/>
      <c r="C520" s="95"/>
      <c r="D520" s="95"/>
      <c r="E520" s="95"/>
      <c r="F520" s="95"/>
      <c r="G520" s="258"/>
    </row>
    <row r="521" spans="1:7" ht="15">
      <c r="A521" s="126"/>
      <c r="B521" s="257"/>
      <c r="C521" s="95"/>
      <c r="D521" s="95"/>
      <c r="E521" s="95"/>
      <c r="F521" s="95"/>
      <c r="G521" s="258"/>
    </row>
    <row r="522" spans="1:7" ht="15">
      <c r="A522" s="126"/>
      <c r="B522" s="257"/>
      <c r="C522" s="95"/>
      <c r="D522" s="95"/>
      <c r="E522" s="95"/>
      <c r="F522" s="95"/>
      <c r="G522" s="258"/>
    </row>
    <row r="523" spans="1:7" ht="15">
      <c r="A523" s="126"/>
      <c r="B523" s="257"/>
      <c r="C523" s="95"/>
      <c r="D523" s="95"/>
      <c r="E523" s="95"/>
      <c r="F523" s="95"/>
      <c r="G523" s="258"/>
    </row>
    <row r="524" spans="1:7" ht="15">
      <c r="A524" s="126"/>
      <c r="B524" s="257"/>
      <c r="C524" s="95"/>
      <c r="D524" s="95"/>
      <c r="E524" s="95"/>
      <c r="F524" s="95"/>
      <c r="G524" s="258"/>
    </row>
    <row r="525" spans="1:7" ht="15">
      <c r="A525" s="126"/>
      <c r="B525" s="257"/>
      <c r="C525" s="95"/>
      <c r="D525" s="95"/>
      <c r="E525" s="95"/>
      <c r="F525" s="95"/>
      <c r="G525" s="258"/>
    </row>
    <row r="526" spans="1:7" ht="15">
      <c r="A526" s="126"/>
      <c r="B526" s="257"/>
      <c r="C526" s="95"/>
      <c r="D526" s="95"/>
      <c r="E526" s="95"/>
      <c r="F526" s="95"/>
      <c r="G526" s="258"/>
    </row>
    <row r="527" spans="1:7" ht="15">
      <c r="A527" s="126"/>
      <c r="B527" s="257"/>
      <c r="C527" s="95"/>
      <c r="D527" s="95"/>
      <c r="E527" s="95"/>
      <c r="F527" s="95"/>
      <c r="G527" s="258"/>
    </row>
    <row r="528" spans="1:7" ht="15">
      <c r="A528" s="126"/>
      <c r="B528" s="257"/>
      <c r="C528" s="95"/>
      <c r="D528" s="95"/>
      <c r="E528" s="95"/>
      <c r="F528" s="95"/>
      <c r="G528" s="258"/>
    </row>
    <row r="529" spans="1:7" ht="15">
      <c r="A529" s="126"/>
      <c r="B529" s="257"/>
      <c r="C529" s="95"/>
      <c r="D529" s="95"/>
      <c r="E529" s="95"/>
      <c r="F529" s="95"/>
      <c r="G529" s="258"/>
    </row>
    <row r="530" spans="1:7" ht="15">
      <c r="A530" s="126"/>
      <c r="B530" s="257"/>
      <c r="C530" s="95"/>
      <c r="D530" s="95"/>
      <c r="E530" s="95"/>
      <c r="F530" s="95"/>
      <c r="G530" s="258"/>
    </row>
    <row r="531" spans="1:7" ht="15">
      <c r="A531" s="126"/>
      <c r="B531" s="257"/>
      <c r="C531" s="95"/>
      <c r="D531" s="95"/>
      <c r="E531" s="95"/>
      <c r="F531" s="95"/>
      <c r="G531" s="258"/>
    </row>
    <row r="532" spans="1:7" ht="15">
      <c r="A532" s="126"/>
      <c r="B532" s="257"/>
      <c r="C532" s="95"/>
      <c r="D532" s="95"/>
      <c r="E532" s="95"/>
      <c r="F532" s="95"/>
      <c r="G532" s="258"/>
    </row>
    <row r="533" spans="1:7" ht="15">
      <c r="A533" s="126"/>
      <c r="B533" s="257"/>
      <c r="C533" s="95"/>
      <c r="D533" s="95"/>
      <c r="E533" s="95"/>
      <c r="F533" s="95"/>
      <c r="G533" s="258"/>
    </row>
    <row r="534" spans="1:7" ht="15">
      <c r="A534" s="126"/>
      <c r="B534" s="257"/>
      <c r="C534" s="95"/>
      <c r="D534" s="95"/>
      <c r="E534" s="95"/>
      <c r="F534" s="95"/>
      <c r="G534" s="258"/>
    </row>
    <row r="535" spans="1:7" ht="15">
      <c r="A535" s="126"/>
      <c r="B535" s="257"/>
      <c r="C535" s="95"/>
      <c r="D535" s="95"/>
      <c r="E535" s="95"/>
      <c r="F535" s="95"/>
      <c r="G535" s="258"/>
    </row>
    <row r="536" spans="1:7" ht="15">
      <c r="A536" s="126"/>
      <c r="B536" s="257"/>
      <c r="C536" s="95"/>
      <c r="D536" s="95"/>
      <c r="E536" s="95"/>
      <c r="F536" s="95"/>
      <c r="G536" s="258"/>
    </row>
    <row r="537" spans="1:7" ht="15">
      <c r="A537" s="126"/>
      <c r="B537" s="257"/>
      <c r="C537" s="95"/>
      <c r="D537" s="95"/>
      <c r="E537" s="95"/>
      <c r="F537" s="95"/>
      <c r="G537" s="258"/>
    </row>
    <row r="538" spans="1:7" ht="15">
      <c r="A538" s="126"/>
      <c r="B538" s="257"/>
      <c r="C538" s="95"/>
      <c r="D538" s="95"/>
      <c r="E538" s="95"/>
      <c r="F538" s="95"/>
      <c r="G538" s="258"/>
    </row>
    <row r="539" spans="1:7" ht="15">
      <c r="A539" s="126"/>
      <c r="B539" s="257"/>
      <c r="C539" s="95"/>
      <c r="D539" s="95"/>
      <c r="E539" s="95"/>
      <c r="F539" s="95"/>
      <c r="G539" s="258"/>
    </row>
    <row r="540" spans="1:7" ht="15">
      <c r="A540" s="126"/>
      <c r="B540" s="257"/>
      <c r="C540" s="95"/>
      <c r="D540" s="95"/>
      <c r="E540" s="95"/>
      <c r="F540" s="95"/>
      <c r="G540" s="258"/>
    </row>
    <row r="541" spans="1:7" ht="15">
      <c r="A541" s="126"/>
      <c r="B541" s="257"/>
      <c r="C541" s="95"/>
      <c r="D541" s="95"/>
      <c r="E541" s="95"/>
      <c r="F541" s="95"/>
      <c r="G541" s="258"/>
    </row>
    <row r="542" spans="1:7" ht="15">
      <c r="A542" s="126"/>
      <c r="B542" s="257"/>
      <c r="C542" s="95"/>
      <c r="D542" s="95"/>
      <c r="E542" s="95"/>
      <c r="F542" s="95"/>
      <c r="G542" s="258"/>
    </row>
    <row r="543" spans="1:7" ht="15">
      <c r="A543" s="126"/>
      <c r="B543" s="257"/>
      <c r="C543" s="95"/>
      <c r="D543" s="95"/>
      <c r="E543" s="95"/>
      <c r="F543" s="95"/>
      <c r="G543" s="258"/>
    </row>
    <row r="544" spans="1:7" ht="15">
      <c r="A544" s="126"/>
      <c r="B544" s="257"/>
      <c r="C544" s="95"/>
      <c r="D544" s="95"/>
      <c r="E544" s="95"/>
      <c r="F544" s="95"/>
      <c r="G544" s="258"/>
    </row>
    <row r="545" spans="1:7" ht="15">
      <c r="A545" s="126"/>
      <c r="B545" s="257"/>
      <c r="C545" s="95"/>
      <c r="D545" s="95"/>
      <c r="E545" s="95"/>
      <c r="F545" s="95"/>
      <c r="G545" s="258"/>
    </row>
    <row r="546" spans="1:7" ht="15">
      <c r="A546" s="126"/>
      <c r="B546" s="257"/>
      <c r="C546" s="95"/>
      <c r="D546" s="95"/>
      <c r="E546" s="95"/>
      <c r="F546" s="95"/>
      <c r="G546" s="258"/>
    </row>
    <row r="547" spans="1:7" ht="15">
      <c r="A547" s="126"/>
      <c r="B547" s="257"/>
      <c r="C547" s="95"/>
      <c r="D547" s="95"/>
      <c r="E547" s="95"/>
      <c r="F547" s="95"/>
      <c r="G547" s="258"/>
    </row>
    <row r="548" spans="1:7" ht="15">
      <c r="A548" s="126"/>
      <c r="B548" s="257"/>
      <c r="C548" s="95"/>
      <c r="D548" s="95"/>
      <c r="E548" s="95"/>
      <c r="F548" s="95"/>
      <c r="G548" s="258"/>
    </row>
    <row r="549" spans="1:7" ht="15">
      <c r="A549" s="126"/>
      <c r="B549" s="257"/>
      <c r="C549" s="95"/>
      <c r="D549" s="95"/>
      <c r="E549" s="95"/>
      <c r="F549" s="95"/>
      <c r="G549" s="258"/>
    </row>
    <row r="550" spans="1:7" ht="15">
      <c r="A550" s="126"/>
      <c r="B550" s="257"/>
      <c r="C550" s="95"/>
      <c r="D550" s="95"/>
      <c r="E550" s="95"/>
      <c r="F550" s="95"/>
      <c r="G550" s="258"/>
    </row>
    <row r="551" spans="1:7" ht="15">
      <c r="A551" s="126"/>
      <c r="B551" s="257"/>
      <c r="C551" s="95"/>
      <c r="D551" s="95"/>
      <c r="E551" s="95"/>
      <c r="F551" s="95"/>
      <c r="G551" s="258"/>
    </row>
    <row r="552" spans="1:7" ht="15">
      <c r="A552" s="126"/>
      <c r="B552" s="257"/>
      <c r="C552" s="95"/>
      <c r="D552" s="95"/>
      <c r="E552" s="95"/>
      <c r="F552" s="95"/>
      <c r="G552" s="258"/>
    </row>
    <row r="553" spans="1:7" ht="15">
      <c r="A553" s="126"/>
      <c r="B553" s="257"/>
      <c r="C553" s="95"/>
      <c r="D553" s="95"/>
      <c r="E553" s="95"/>
      <c r="F553" s="95"/>
      <c r="G553" s="258"/>
    </row>
    <row r="554" spans="1:7" ht="15">
      <c r="A554" s="126"/>
      <c r="B554" s="257"/>
      <c r="C554" s="95"/>
      <c r="D554" s="95"/>
      <c r="E554" s="95"/>
      <c r="F554" s="95"/>
      <c r="G554" s="258"/>
    </row>
    <row r="555" spans="1:7" ht="15">
      <c r="A555" s="126"/>
      <c r="B555" s="257"/>
      <c r="C555" s="95"/>
      <c r="D555" s="95"/>
      <c r="E555" s="95"/>
      <c r="F555" s="95"/>
      <c r="G555" s="258"/>
    </row>
    <row r="556" spans="1:7" ht="15">
      <c r="A556" s="126"/>
      <c r="B556" s="257"/>
      <c r="C556" s="95"/>
      <c r="D556" s="95"/>
      <c r="E556" s="95"/>
      <c r="F556" s="95"/>
      <c r="G556" s="258"/>
    </row>
    <row r="557" spans="1:7" ht="15">
      <c r="A557" s="126"/>
      <c r="B557" s="257"/>
      <c r="C557" s="95"/>
      <c r="D557" s="95"/>
      <c r="E557" s="95"/>
      <c r="F557" s="95"/>
      <c r="G557" s="258"/>
    </row>
    <row r="558" spans="1:7" ht="15">
      <c r="A558" s="126"/>
      <c r="B558" s="257"/>
      <c r="C558" s="95"/>
      <c r="D558" s="95"/>
      <c r="E558" s="95"/>
      <c r="F558" s="95"/>
      <c r="G558" s="258"/>
    </row>
    <row r="559" spans="1:7" ht="15">
      <c r="A559" s="126"/>
      <c r="B559" s="257"/>
      <c r="C559" s="95"/>
      <c r="D559" s="95"/>
      <c r="E559" s="95"/>
      <c r="F559" s="95"/>
      <c r="G559" s="258"/>
    </row>
    <row r="560" spans="1:7" ht="15">
      <c r="A560" s="126"/>
      <c r="B560" s="257"/>
      <c r="C560" s="95"/>
      <c r="D560" s="95"/>
      <c r="E560" s="95"/>
      <c r="F560" s="95"/>
      <c r="G560" s="258"/>
    </row>
    <row r="561" spans="1:7" ht="15">
      <c r="A561" s="126"/>
      <c r="B561" s="257"/>
      <c r="C561" s="95"/>
      <c r="D561" s="95"/>
      <c r="E561" s="95"/>
      <c r="F561" s="95"/>
      <c r="G561" s="258"/>
    </row>
    <row r="562" spans="1:7" ht="15">
      <c r="A562" s="126"/>
      <c r="B562" s="257"/>
      <c r="C562" s="95"/>
      <c r="D562" s="95"/>
      <c r="E562" s="95"/>
      <c r="F562" s="95"/>
      <c r="G562" s="258"/>
    </row>
    <row r="563" spans="1:7" ht="15">
      <c r="A563" s="126"/>
      <c r="B563" s="257"/>
      <c r="C563" s="95"/>
      <c r="D563" s="95"/>
      <c r="E563" s="95"/>
      <c r="F563" s="95"/>
      <c r="G563" s="258"/>
    </row>
    <row r="564" spans="1:7" ht="15">
      <c r="A564" s="126"/>
      <c r="B564" s="257"/>
      <c r="C564" s="95"/>
      <c r="D564" s="95"/>
      <c r="E564" s="95"/>
      <c r="F564" s="95"/>
      <c r="G564" s="258"/>
    </row>
    <row r="565" spans="1:7" ht="15">
      <c r="A565" s="126"/>
      <c r="B565" s="257"/>
      <c r="C565" s="95"/>
      <c r="D565" s="95"/>
      <c r="E565" s="95"/>
      <c r="F565" s="95"/>
      <c r="G565" s="258"/>
    </row>
    <row r="566" spans="1:7" ht="15">
      <c r="A566" s="126"/>
      <c r="B566" s="257"/>
      <c r="C566" s="95"/>
      <c r="D566" s="95"/>
      <c r="E566" s="95"/>
      <c r="F566" s="95"/>
      <c r="G566" s="258"/>
    </row>
    <row r="567" spans="1:7" ht="15">
      <c r="A567" s="126"/>
      <c r="B567" s="257"/>
      <c r="C567" s="95"/>
      <c r="D567" s="95"/>
      <c r="E567" s="95"/>
      <c r="F567" s="95"/>
      <c r="G567" s="258"/>
    </row>
    <row r="568" spans="1:7" ht="15">
      <c r="A568" s="126"/>
      <c r="B568" s="257"/>
      <c r="C568" s="95"/>
      <c r="D568" s="95"/>
      <c r="E568" s="95"/>
      <c r="F568" s="95"/>
      <c r="G568" s="258"/>
    </row>
    <row r="569" spans="1:7" ht="15">
      <c r="A569" s="126"/>
      <c r="B569" s="257"/>
      <c r="C569" s="95"/>
      <c r="D569" s="95"/>
      <c r="E569" s="95"/>
      <c r="F569" s="95"/>
      <c r="G569" s="258"/>
    </row>
    <row r="570" spans="1:7" ht="15">
      <c r="A570" s="126"/>
      <c r="B570" s="257"/>
      <c r="C570" s="95"/>
      <c r="D570" s="95"/>
      <c r="E570" s="95"/>
      <c r="F570" s="95"/>
      <c r="G570" s="258"/>
    </row>
    <row r="571" spans="1:7" ht="15">
      <c r="A571" s="126"/>
      <c r="B571" s="257"/>
      <c r="C571" s="95"/>
      <c r="D571" s="95"/>
      <c r="E571" s="95"/>
      <c r="F571" s="95"/>
      <c r="G571" s="258"/>
    </row>
    <row r="572" spans="1:7" ht="15">
      <c r="A572" s="126"/>
      <c r="B572" s="257"/>
      <c r="C572" s="95"/>
      <c r="D572" s="95"/>
      <c r="E572" s="95"/>
      <c r="F572" s="95"/>
      <c r="G572" s="258"/>
    </row>
    <row r="573" spans="1:7" ht="15">
      <c r="A573" s="126"/>
      <c r="B573" s="257"/>
      <c r="C573" s="95"/>
      <c r="D573" s="95"/>
      <c r="E573" s="95"/>
      <c r="F573" s="95"/>
      <c r="G573" s="258"/>
    </row>
    <row r="574" spans="1:7" ht="15">
      <c r="A574" s="126"/>
      <c r="B574" s="257"/>
      <c r="C574" s="95"/>
      <c r="D574" s="95"/>
      <c r="E574" s="95"/>
      <c r="F574" s="95"/>
      <c r="G574" s="258"/>
    </row>
    <row r="575" spans="1:7" ht="15">
      <c r="A575" s="126"/>
      <c r="B575" s="257"/>
      <c r="C575" s="95"/>
      <c r="D575" s="95"/>
      <c r="E575" s="95"/>
      <c r="F575" s="95"/>
      <c r="G575" s="258"/>
    </row>
    <row r="576" spans="1:7" ht="15">
      <c r="A576" s="126"/>
      <c r="B576" s="257"/>
      <c r="C576" s="95"/>
      <c r="D576" s="95"/>
      <c r="E576" s="95"/>
      <c r="F576" s="95"/>
      <c r="G576" s="258"/>
    </row>
    <row r="577" spans="1:7" ht="15">
      <c r="A577" s="126"/>
      <c r="B577" s="257"/>
      <c r="C577" s="95"/>
      <c r="D577" s="95"/>
      <c r="E577" s="95"/>
      <c r="F577" s="95"/>
      <c r="G577" s="258"/>
    </row>
    <row r="578" spans="1:7" ht="15">
      <c r="A578" s="126"/>
      <c r="B578" s="257"/>
      <c r="C578" s="95"/>
      <c r="D578" s="95"/>
      <c r="E578" s="95"/>
      <c r="F578" s="95"/>
      <c r="G578" s="258"/>
    </row>
    <row r="579" spans="1:7" ht="15">
      <c r="A579" s="126"/>
      <c r="B579" s="257"/>
      <c r="C579" s="95"/>
      <c r="D579" s="95"/>
      <c r="E579" s="95"/>
      <c r="F579" s="95"/>
      <c r="G579" s="258"/>
    </row>
    <row r="580" spans="1:7" ht="15">
      <c r="A580" s="126"/>
      <c r="B580" s="257"/>
      <c r="C580" s="95"/>
      <c r="D580" s="95"/>
      <c r="E580" s="95"/>
      <c r="F580" s="95"/>
      <c r="G580" s="258"/>
    </row>
    <row r="581" spans="1:7" ht="15">
      <c r="A581" s="126"/>
      <c r="B581" s="257"/>
      <c r="C581" s="95"/>
      <c r="D581" s="95"/>
      <c r="E581" s="95"/>
      <c r="F581" s="95"/>
      <c r="G581" s="258"/>
    </row>
    <row r="582" spans="1:7" ht="15">
      <c r="A582" s="126"/>
      <c r="B582" s="257"/>
      <c r="C582" s="95"/>
      <c r="D582" s="95"/>
      <c r="E582" s="95"/>
      <c r="F582" s="95"/>
      <c r="G582" s="258"/>
    </row>
    <row r="583" spans="1:7" ht="15">
      <c r="A583" s="126"/>
      <c r="B583" s="257"/>
      <c r="C583" s="95"/>
      <c r="D583" s="95"/>
      <c r="E583" s="95"/>
      <c r="F583" s="95"/>
      <c r="G583" s="258"/>
    </row>
    <row r="584" spans="1:7" ht="15">
      <c r="A584" s="126"/>
      <c r="B584" s="257"/>
      <c r="C584" s="95"/>
      <c r="D584" s="95"/>
      <c r="E584" s="95"/>
      <c r="F584" s="95"/>
      <c r="G584" s="258"/>
    </row>
    <row r="585" spans="1:7" ht="15">
      <c r="A585" s="126"/>
      <c r="B585" s="257"/>
      <c r="C585" s="95"/>
      <c r="D585" s="95"/>
      <c r="E585" s="95"/>
      <c r="F585" s="95"/>
      <c r="G585" s="258"/>
    </row>
    <row r="586" spans="1:7" ht="15">
      <c r="A586" s="126"/>
      <c r="B586" s="257"/>
      <c r="C586" s="95"/>
      <c r="D586" s="95"/>
      <c r="E586" s="95"/>
      <c r="F586" s="95"/>
      <c r="G586" s="258"/>
    </row>
    <row r="587" spans="1:7" ht="15">
      <c r="A587" s="126"/>
      <c r="B587" s="257"/>
      <c r="C587" s="95"/>
      <c r="D587" s="95"/>
      <c r="E587" s="95"/>
      <c r="F587" s="95"/>
      <c r="G587" s="258"/>
    </row>
    <row r="588" spans="1:7" ht="15">
      <c r="A588" s="126"/>
      <c r="B588" s="257"/>
      <c r="C588" s="95"/>
      <c r="D588" s="95"/>
      <c r="E588" s="95"/>
      <c r="F588" s="95"/>
      <c r="G588" s="258"/>
    </row>
    <row r="589" spans="1:7" ht="15">
      <c r="A589" s="126"/>
      <c r="B589" s="257"/>
      <c r="C589" s="95"/>
      <c r="D589" s="95"/>
      <c r="E589" s="95"/>
      <c r="F589" s="95"/>
      <c r="G589" s="258"/>
    </row>
    <row r="590" spans="1:7" ht="15">
      <c r="A590" s="126"/>
      <c r="B590" s="257"/>
      <c r="C590" s="95"/>
      <c r="D590" s="95"/>
      <c r="E590" s="95"/>
      <c r="F590" s="95"/>
      <c r="G590" s="258"/>
    </row>
    <row r="591" spans="1:7" ht="15">
      <c r="A591" s="126"/>
      <c r="B591" s="257"/>
      <c r="C591" s="95"/>
      <c r="D591" s="95"/>
      <c r="E591" s="95"/>
      <c r="F591" s="95"/>
      <c r="G591" s="258"/>
    </row>
    <row r="592" spans="1:7" ht="15">
      <c r="A592" s="126"/>
      <c r="B592" s="257"/>
      <c r="C592" s="95"/>
      <c r="D592" s="95"/>
      <c r="E592" s="95"/>
      <c r="F592" s="95"/>
      <c r="G592" s="258"/>
    </row>
    <row r="593" spans="1:7" ht="15">
      <c r="A593" s="126"/>
      <c r="B593" s="257"/>
      <c r="C593" s="95"/>
      <c r="D593" s="95"/>
      <c r="E593" s="95"/>
      <c r="F593" s="95"/>
      <c r="G593" s="258"/>
    </row>
    <row r="594" spans="1:7" ht="15">
      <c r="A594" s="126"/>
      <c r="B594" s="257"/>
      <c r="C594" s="95"/>
      <c r="D594" s="95"/>
      <c r="E594" s="95"/>
      <c r="F594" s="95"/>
      <c r="G594" s="258"/>
    </row>
    <row r="595" spans="1:7" ht="15">
      <c r="A595" s="126"/>
      <c r="B595" s="257"/>
      <c r="C595" s="95"/>
      <c r="D595" s="95"/>
      <c r="E595" s="95"/>
      <c r="F595" s="95"/>
      <c r="G595" s="258"/>
    </row>
    <row r="596" spans="1:7" ht="15">
      <c r="A596" s="126"/>
      <c r="B596" s="257"/>
      <c r="C596" s="95"/>
      <c r="D596" s="95"/>
      <c r="E596" s="95"/>
      <c r="F596" s="95"/>
      <c r="G596" s="258"/>
    </row>
    <row r="597" spans="1:7" ht="15">
      <c r="A597" s="126"/>
      <c r="B597" s="257"/>
      <c r="C597" s="95"/>
      <c r="D597" s="95"/>
      <c r="E597" s="95"/>
      <c r="F597" s="95"/>
      <c r="G597" s="258"/>
    </row>
    <row r="598" spans="1:7" ht="15">
      <c r="A598" s="126"/>
      <c r="B598" s="257"/>
      <c r="C598" s="95"/>
      <c r="D598" s="95"/>
      <c r="E598" s="95"/>
      <c r="F598" s="95"/>
      <c r="G598" s="258"/>
    </row>
    <row r="599" spans="1:7" ht="15">
      <c r="A599" s="126"/>
      <c r="B599" s="257"/>
      <c r="C599" s="95"/>
      <c r="D599" s="95"/>
      <c r="E599" s="95"/>
      <c r="F599" s="95"/>
      <c r="G599" s="258"/>
    </row>
    <row r="600" spans="1:7" ht="15">
      <c r="A600" s="126"/>
      <c r="B600" s="257"/>
      <c r="C600" s="95"/>
      <c r="D600" s="95"/>
      <c r="E600" s="95"/>
      <c r="F600" s="95"/>
      <c r="G600" s="258"/>
    </row>
    <row r="601" spans="1:7" ht="15">
      <c r="A601" s="126"/>
      <c r="B601" s="257"/>
      <c r="C601" s="95"/>
      <c r="D601" s="95"/>
      <c r="E601" s="95"/>
      <c r="F601" s="95"/>
      <c r="G601" s="258"/>
    </row>
    <row r="602" spans="1:7" ht="15">
      <c r="A602" s="126"/>
      <c r="B602" s="257"/>
      <c r="C602" s="95"/>
      <c r="D602" s="95"/>
      <c r="E602" s="95"/>
      <c r="F602" s="95"/>
      <c r="G602" s="258"/>
    </row>
    <row r="603" spans="1:7" ht="15">
      <c r="A603" s="126"/>
      <c r="B603" s="257"/>
      <c r="C603" s="95"/>
      <c r="D603" s="95"/>
      <c r="E603" s="95"/>
      <c r="F603" s="95"/>
      <c r="G603" s="258"/>
    </row>
    <row r="604" spans="1:7" ht="15">
      <c r="A604" s="126"/>
      <c r="B604" s="257"/>
      <c r="C604" s="95"/>
      <c r="D604" s="95"/>
      <c r="E604" s="95"/>
      <c r="F604" s="95"/>
      <c r="G604" s="258"/>
    </row>
    <row r="605" spans="1:7" ht="15">
      <c r="A605" s="126"/>
      <c r="B605" s="257"/>
      <c r="C605" s="95"/>
      <c r="D605" s="95"/>
      <c r="E605" s="95"/>
      <c r="F605" s="95"/>
      <c r="G605" s="258"/>
    </row>
    <row r="606" spans="1:7" ht="15">
      <c r="A606" s="126"/>
      <c r="B606" s="257"/>
      <c r="C606" s="95"/>
      <c r="D606" s="95"/>
      <c r="E606" s="95"/>
      <c r="F606" s="95"/>
      <c r="G606" s="258"/>
    </row>
    <row r="607" spans="1:7" ht="15">
      <c r="A607" s="126"/>
      <c r="B607" s="257"/>
      <c r="C607" s="95"/>
      <c r="D607" s="95"/>
      <c r="E607" s="95"/>
      <c r="F607" s="95"/>
      <c r="G607" s="258"/>
    </row>
    <row r="608" spans="1:7" ht="15">
      <c r="A608" s="126"/>
      <c r="B608" s="257"/>
      <c r="C608" s="95"/>
      <c r="D608" s="95"/>
      <c r="E608" s="95"/>
      <c r="F608" s="95"/>
      <c r="G608" s="258"/>
    </row>
    <row r="609" spans="1:7" ht="15">
      <c r="A609" s="126"/>
      <c r="B609" s="257"/>
      <c r="C609" s="95"/>
      <c r="D609" s="95"/>
      <c r="E609" s="95"/>
      <c r="F609" s="95"/>
      <c r="G609" s="258"/>
    </row>
    <row r="610" spans="1:7" ht="15">
      <c r="A610" s="126"/>
      <c r="B610" s="257"/>
      <c r="C610" s="95"/>
      <c r="D610" s="95"/>
      <c r="E610" s="95"/>
      <c r="F610" s="95"/>
      <c r="G610" s="258"/>
    </row>
    <row r="611" spans="1:7" ht="15">
      <c r="A611" s="126"/>
      <c r="B611" s="257"/>
      <c r="C611" s="95"/>
      <c r="D611" s="95"/>
      <c r="E611" s="95"/>
      <c r="F611" s="95"/>
      <c r="G611" s="258"/>
    </row>
    <row r="612" spans="1:7" ht="15">
      <c r="A612" s="126"/>
      <c r="B612" s="257"/>
      <c r="C612" s="95"/>
      <c r="D612" s="95"/>
      <c r="E612" s="95"/>
      <c r="F612" s="95"/>
      <c r="G612" s="258"/>
    </row>
    <row r="613" spans="1:7" ht="15">
      <c r="A613" s="126"/>
      <c r="B613" s="257"/>
      <c r="C613" s="95"/>
      <c r="D613" s="95"/>
      <c r="E613" s="95"/>
      <c r="F613" s="95"/>
      <c r="G613" s="258"/>
    </row>
    <row r="614" spans="1:7" ht="15">
      <c r="A614" s="126"/>
      <c r="B614" s="257"/>
      <c r="C614" s="95"/>
      <c r="D614" s="95"/>
      <c r="E614" s="95"/>
      <c r="F614" s="95"/>
      <c r="G614" s="258"/>
    </row>
    <row r="615" spans="1:7" ht="15">
      <c r="A615" s="126"/>
      <c r="B615" s="257"/>
      <c r="C615" s="95"/>
      <c r="D615" s="95"/>
      <c r="E615" s="95"/>
      <c r="F615" s="95"/>
      <c r="G615" s="258"/>
    </row>
    <row r="616" spans="1:7" ht="15">
      <c r="A616" s="126"/>
      <c r="B616" s="257"/>
      <c r="C616" s="95"/>
      <c r="D616" s="95"/>
      <c r="E616" s="95"/>
      <c r="F616" s="95"/>
      <c r="G616" s="258"/>
    </row>
    <row r="617" spans="1:7" ht="15">
      <c r="A617" s="126"/>
      <c r="B617" s="257"/>
      <c r="C617" s="95"/>
      <c r="D617" s="95"/>
      <c r="E617" s="95"/>
      <c r="F617" s="95"/>
      <c r="G617" s="258"/>
    </row>
    <row r="618" spans="1:7" ht="15">
      <c r="A618" s="126"/>
      <c r="B618" s="257"/>
      <c r="C618" s="95"/>
      <c r="D618" s="95"/>
      <c r="E618" s="95"/>
      <c r="F618" s="95"/>
      <c r="G618" s="258"/>
    </row>
    <row r="619" spans="1:7" ht="15">
      <c r="A619" s="126"/>
      <c r="B619" s="257"/>
      <c r="C619" s="95"/>
      <c r="D619" s="95"/>
      <c r="E619" s="95"/>
      <c r="F619" s="95"/>
      <c r="G619" s="258"/>
    </row>
    <row r="620" spans="1:7" ht="15">
      <c r="A620" s="126"/>
      <c r="B620" s="257"/>
      <c r="C620" s="95"/>
      <c r="D620" s="95"/>
      <c r="E620" s="95"/>
      <c r="F620" s="95"/>
      <c r="G620" s="258"/>
    </row>
    <row r="621" spans="1:7" ht="15">
      <c r="A621" s="126"/>
      <c r="B621" s="257"/>
      <c r="C621" s="95"/>
      <c r="D621" s="95"/>
      <c r="E621" s="95"/>
      <c r="F621" s="95"/>
      <c r="G621" s="258"/>
    </row>
    <row r="622" spans="1:7" ht="15">
      <c r="A622" s="126"/>
      <c r="B622" s="257"/>
      <c r="C622" s="95"/>
      <c r="D622" s="95"/>
      <c r="E622" s="95"/>
      <c r="F622" s="95"/>
      <c r="G622" s="258"/>
    </row>
    <row r="623" spans="1:7" ht="15">
      <c r="A623" s="126"/>
      <c r="B623" s="257"/>
      <c r="C623" s="95"/>
      <c r="D623" s="95"/>
      <c r="E623" s="95"/>
      <c r="F623" s="95"/>
      <c r="G623" s="258"/>
    </row>
    <row r="624" spans="1:7" ht="15">
      <c r="A624" s="126"/>
      <c r="B624" s="257"/>
      <c r="C624" s="95"/>
      <c r="D624" s="95"/>
      <c r="E624" s="95"/>
      <c r="F624" s="95"/>
      <c r="G624" s="258"/>
    </row>
    <row r="625" spans="1:7" ht="15">
      <c r="A625" s="126"/>
      <c r="B625" s="257"/>
      <c r="C625" s="95"/>
      <c r="D625" s="95"/>
      <c r="E625" s="95"/>
      <c r="F625" s="95"/>
      <c r="G625" s="258"/>
    </row>
    <row r="626" spans="1:7" ht="15">
      <c r="A626" s="126"/>
      <c r="B626" s="257"/>
      <c r="C626" s="95"/>
      <c r="D626" s="95"/>
      <c r="E626" s="95"/>
      <c r="F626" s="95"/>
      <c r="G626" s="258"/>
    </row>
    <row r="627" spans="1:7" ht="15">
      <c r="A627" s="126"/>
      <c r="B627" s="257"/>
      <c r="C627" s="95"/>
      <c r="D627" s="95"/>
      <c r="E627" s="95"/>
      <c r="F627" s="95"/>
      <c r="G627" s="258"/>
    </row>
    <row r="628" spans="1:7" ht="15">
      <c r="A628" s="126"/>
      <c r="B628" s="257"/>
      <c r="C628" s="95"/>
      <c r="D628" s="95"/>
      <c r="E628" s="95"/>
      <c r="F628" s="95"/>
      <c r="G628" s="258"/>
    </row>
    <row r="629" spans="1:7" ht="15">
      <c r="A629" s="126"/>
      <c r="B629" s="257"/>
      <c r="C629" s="95"/>
      <c r="D629" s="95"/>
      <c r="E629" s="95"/>
      <c r="F629" s="95"/>
      <c r="G629" s="258"/>
    </row>
    <row r="630" spans="1:7" ht="15">
      <c r="A630" s="126"/>
      <c r="B630" s="257"/>
      <c r="C630" s="95"/>
      <c r="D630" s="95"/>
      <c r="E630" s="95"/>
      <c r="F630" s="95"/>
      <c r="G630" s="258"/>
    </row>
    <row r="631" spans="1:7" ht="15">
      <c r="A631" s="126"/>
      <c r="B631" s="257"/>
      <c r="C631" s="95"/>
      <c r="D631" s="95"/>
      <c r="E631" s="95"/>
      <c r="F631" s="95"/>
      <c r="G631" s="258"/>
    </row>
    <row r="632" spans="1:7" ht="15">
      <c r="A632" s="126"/>
      <c r="B632" s="257"/>
      <c r="C632" s="95"/>
      <c r="D632" s="95"/>
      <c r="E632" s="95"/>
      <c r="F632" s="95"/>
      <c r="G632" s="258"/>
    </row>
    <row r="633" spans="1:7" ht="15">
      <c r="A633" s="126"/>
      <c r="B633" s="257"/>
      <c r="C633" s="95"/>
      <c r="D633" s="95"/>
      <c r="E633" s="95"/>
      <c r="F633" s="95"/>
      <c r="G633" s="258"/>
    </row>
    <row r="634" spans="1:7" ht="15">
      <c r="A634" s="126"/>
      <c r="B634" s="257"/>
      <c r="C634" s="95"/>
      <c r="D634" s="95"/>
      <c r="E634" s="95"/>
      <c r="F634" s="95"/>
      <c r="G634" s="258"/>
    </row>
    <row r="635" spans="1:7" ht="15">
      <c r="A635" s="126"/>
      <c r="B635" s="257"/>
      <c r="C635" s="95"/>
      <c r="D635" s="95"/>
      <c r="E635" s="95"/>
      <c r="F635" s="95"/>
      <c r="G635" s="258"/>
    </row>
    <row r="636" spans="1:7" ht="15">
      <c r="A636" s="126"/>
      <c r="B636" s="257"/>
      <c r="C636" s="95"/>
      <c r="D636" s="95"/>
      <c r="E636" s="95"/>
      <c r="F636" s="95"/>
      <c r="G636" s="258"/>
    </row>
    <row r="637" spans="1:7" ht="15">
      <c r="A637" s="126"/>
      <c r="B637" s="257"/>
      <c r="C637" s="95"/>
      <c r="D637" s="95"/>
      <c r="E637" s="95"/>
      <c r="F637" s="95"/>
      <c r="G637" s="258"/>
    </row>
    <row r="638" spans="1:7" ht="15">
      <c r="A638" s="126"/>
      <c r="B638" s="257"/>
      <c r="C638" s="95"/>
      <c r="D638" s="95"/>
      <c r="E638" s="95"/>
      <c r="F638" s="95"/>
      <c r="G638" s="258"/>
    </row>
    <row r="639" spans="1:7" ht="15">
      <c r="A639" s="126"/>
      <c r="B639" s="257"/>
      <c r="C639" s="95"/>
      <c r="D639" s="95"/>
      <c r="E639" s="95"/>
      <c r="F639" s="95"/>
      <c r="G639" s="258"/>
    </row>
    <row r="640" spans="1:7" ht="15">
      <c r="A640" s="126"/>
      <c r="B640" s="257"/>
      <c r="C640" s="95"/>
      <c r="D640" s="95"/>
      <c r="E640" s="95"/>
      <c r="F640" s="95"/>
      <c r="G640" s="258"/>
    </row>
    <row r="641" spans="1:7" ht="15">
      <c r="A641" s="126"/>
      <c r="B641" s="257"/>
      <c r="C641" s="95"/>
      <c r="D641" s="95"/>
      <c r="E641" s="95"/>
      <c r="F641" s="95"/>
      <c r="G641" s="258"/>
    </row>
    <row r="642" spans="1:7" ht="15">
      <c r="A642" s="126"/>
      <c r="B642" s="257"/>
      <c r="C642" s="95"/>
      <c r="D642" s="95"/>
      <c r="E642" s="95"/>
      <c r="F642" s="95"/>
      <c r="G642" s="258"/>
    </row>
    <row r="643" spans="1:7" ht="15">
      <c r="A643" s="126"/>
      <c r="B643" s="257"/>
      <c r="C643" s="95"/>
      <c r="D643" s="95"/>
      <c r="E643" s="95"/>
      <c r="F643" s="95"/>
      <c r="G643" s="258"/>
    </row>
    <row r="644" spans="1:7" ht="15">
      <c r="A644" s="126"/>
      <c r="B644" s="257"/>
      <c r="C644" s="95"/>
      <c r="D644" s="95"/>
      <c r="E644" s="95"/>
      <c r="F644" s="95"/>
      <c r="G644" s="258"/>
    </row>
    <row r="645" spans="1:7" ht="15">
      <c r="A645" s="126"/>
      <c r="B645" s="257"/>
      <c r="C645" s="95"/>
      <c r="D645" s="95"/>
      <c r="E645" s="95"/>
      <c r="F645" s="95"/>
      <c r="G645" s="258"/>
    </row>
    <row r="646" spans="1:7" ht="15">
      <c r="A646" s="126"/>
      <c r="B646" s="257"/>
      <c r="C646" s="95"/>
      <c r="D646" s="95"/>
      <c r="E646" s="95"/>
      <c r="F646" s="95"/>
      <c r="G646" s="258"/>
    </row>
    <row r="647" spans="1:7" ht="15">
      <c r="A647" s="126"/>
      <c r="B647" s="257"/>
      <c r="C647" s="95"/>
      <c r="D647" s="95"/>
      <c r="E647" s="95"/>
      <c r="F647" s="95"/>
      <c r="G647" s="258"/>
    </row>
    <row r="648" spans="1:7" ht="15">
      <c r="A648" s="126"/>
      <c r="B648" s="257"/>
      <c r="C648" s="95"/>
      <c r="D648" s="95"/>
      <c r="E648" s="95"/>
      <c r="F648" s="95"/>
      <c r="G648" s="258"/>
    </row>
    <row r="649" spans="1:7" ht="15">
      <c r="A649" s="126"/>
      <c r="B649" s="257"/>
      <c r="C649" s="95"/>
      <c r="D649" s="95"/>
      <c r="E649" s="95"/>
      <c r="F649" s="95"/>
      <c r="G649" s="258"/>
    </row>
    <row r="650" spans="1:7" ht="15">
      <c r="A650" s="126"/>
      <c r="B650" s="257"/>
      <c r="C650" s="95"/>
      <c r="D650" s="95"/>
      <c r="E650" s="95"/>
      <c r="F650" s="95"/>
      <c r="G650" s="258"/>
    </row>
    <row r="651" spans="1:7" ht="15">
      <c r="A651" s="126"/>
      <c r="B651" s="257"/>
      <c r="C651" s="95"/>
      <c r="D651" s="95"/>
      <c r="E651" s="95"/>
      <c r="F651" s="95"/>
      <c r="G651" s="258"/>
    </row>
    <row r="652" spans="1:7" ht="15">
      <c r="A652" s="126"/>
      <c r="B652" s="257"/>
      <c r="C652" s="95"/>
      <c r="D652" s="95"/>
      <c r="E652" s="95"/>
      <c r="F652" s="95"/>
      <c r="G652" s="258"/>
    </row>
    <row r="653" spans="1:7" ht="15">
      <c r="A653" s="126"/>
      <c r="B653" s="257"/>
      <c r="C653" s="95"/>
      <c r="D653" s="95"/>
      <c r="E653" s="95"/>
      <c r="F653" s="95"/>
      <c r="G653" s="258"/>
    </row>
    <row r="654" spans="1:7" ht="15">
      <c r="A654" s="126"/>
      <c r="B654" s="257"/>
      <c r="C654" s="95"/>
      <c r="D654" s="95"/>
      <c r="E654" s="95"/>
      <c r="F654" s="95"/>
      <c r="G654" s="258"/>
    </row>
    <row r="655" spans="1:7" ht="15">
      <c r="A655" s="126"/>
      <c r="B655" s="257"/>
      <c r="C655" s="95"/>
      <c r="D655" s="95"/>
      <c r="E655" s="95"/>
      <c r="F655" s="95"/>
      <c r="G655" s="258"/>
    </row>
    <row r="656" spans="1:7" ht="15">
      <c r="A656" s="126"/>
      <c r="B656" s="257"/>
      <c r="C656" s="95"/>
      <c r="D656" s="95"/>
      <c r="E656" s="95"/>
      <c r="F656" s="95"/>
      <c r="G656" s="258"/>
    </row>
    <row r="657" spans="1:7" ht="15">
      <c r="A657" s="126"/>
      <c r="B657" s="257"/>
      <c r="C657" s="95"/>
      <c r="D657" s="95"/>
      <c r="E657" s="95"/>
      <c r="F657" s="95"/>
      <c r="G657" s="258"/>
    </row>
    <row r="658" spans="1:7" ht="15">
      <c r="A658" s="126"/>
      <c r="B658" s="257"/>
      <c r="C658" s="95"/>
      <c r="D658" s="95"/>
      <c r="E658" s="95"/>
      <c r="F658" s="95"/>
      <c r="G658" s="258"/>
    </row>
    <row r="659" spans="1:7" ht="15">
      <c r="A659" s="126"/>
      <c r="B659" s="257"/>
      <c r="C659" s="95"/>
      <c r="D659" s="95"/>
      <c r="E659" s="95"/>
      <c r="F659" s="95"/>
      <c r="G659" s="258"/>
    </row>
    <row r="660" spans="1:7" ht="15">
      <c r="A660" s="126"/>
      <c r="B660" s="257"/>
      <c r="C660" s="95"/>
      <c r="D660" s="95"/>
      <c r="E660" s="95"/>
      <c r="F660" s="95"/>
      <c r="G660" s="258"/>
    </row>
    <row r="661" spans="1:7" ht="15">
      <c r="A661" s="126"/>
      <c r="B661" s="257"/>
      <c r="C661" s="95"/>
      <c r="D661" s="95"/>
      <c r="E661" s="95"/>
      <c r="F661" s="95"/>
      <c r="G661" s="258"/>
    </row>
    <row r="662" spans="1:7" ht="15">
      <c r="A662" s="126"/>
      <c r="B662" s="257"/>
      <c r="C662" s="95"/>
      <c r="D662" s="95"/>
      <c r="E662" s="95"/>
      <c r="F662" s="95"/>
      <c r="G662" s="258"/>
    </row>
    <row r="663" spans="1:7" ht="15">
      <c r="A663" s="126"/>
      <c r="B663" s="257"/>
      <c r="C663" s="95"/>
      <c r="D663" s="95"/>
      <c r="E663" s="95"/>
      <c r="F663" s="95"/>
      <c r="G663" s="258"/>
    </row>
    <row r="664" spans="1:7" ht="15">
      <c r="A664" s="126"/>
      <c r="B664" s="257"/>
      <c r="C664" s="95"/>
      <c r="D664" s="95"/>
      <c r="E664" s="95"/>
      <c r="F664" s="95"/>
      <c r="G664" s="258"/>
    </row>
    <row r="665" spans="1:7" ht="15">
      <c r="A665" s="126"/>
      <c r="B665" s="257"/>
      <c r="C665" s="95"/>
      <c r="D665" s="95"/>
      <c r="E665" s="95"/>
      <c r="F665" s="95"/>
      <c r="G665" s="258"/>
    </row>
    <row r="666" spans="1:7" ht="15">
      <c r="A666" s="126"/>
      <c r="B666" s="257"/>
      <c r="C666" s="95"/>
      <c r="D666" s="95"/>
      <c r="E666" s="95"/>
      <c r="F666" s="95"/>
      <c r="G666" s="258"/>
    </row>
    <row r="667" spans="1:7" ht="15">
      <c r="A667" s="126"/>
      <c r="B667" s="257"/>
      <c r="C667" s="95"/>
      <c r="D667" s="95"/>
      <c r="E667" s="95"/>
      <c r="F667" s="95"/>
      <c r="G667" s="258"/>
    </row>
    <row r="668" spans="1:7" ht="15">
      <c r="A668" s="126"/>
      <c r="B668" s="257"/>
      <c r="C668" s="95"/>
      <c r="D668" s="95"/>
      <c r="E668" s="95"/>
      <c r="F668" s="95"/>
      <c r="G668" s="258"/>
    </row>
    <row r="669" spans="1:7" ht="15">
      <c r="A669" s="126"/>
      <c r="B669" s="257"/>
      <c r="C669" s="95"/>
      <c r="D669" s="95"/>
      <c r="E669" s="95"/>
      <c r="F669" s="95"/>
      <c r="G669" s="258"/>
    </row>
    <row r="670" spans="1:7" ht="15">
      <c r="A670" s="126"/>
      <c r="B670" s="257"/>
      <c r="C670" s="95"/>
      <c r="D670" s="95"/>
      <c r="E670" s="95"/>
      <c r="F670" s="95"/>
      <c r="G670" s="258"/>
    </row>
    <row r="671" spans="1:7" ht="15">
      <c r="A671" s="126"/>
      <c r="B671" s="257"/>
      <c r="C671" s="95"/>
      <c r="D671" s="95"/>
      <c r="E671" s="95"/>
      <c r="F671" s="95"/>
      <c r="G671" s="258"/>
    </row>
    <row r="672" spans="1:7" ht="15">
      <c r="A672" s="126"/>
      <c r="B672" s="257"/>
      <c r="C672" s="95"/>
      <c r="D672" s="95"/>
      <c r="E672" s="95"/>
      <c r="F672" s="95"/>
      <c r="G672" s="258"/>
    </row>
    <row r="673" spans="1:7" ht="15">
      <c r="A673" s="126"/>
      <c r="B673" s="257"/>
      <c r="C673" s="95"/>
      <c r="D673" s="95"/>
      <c r="E673" s="95"/>
      <c r="F673" s="95"/>
      <c r="G673" s="258"/>
    </row>
    <row r="674" spans="1:7" ht="15">
      <c r="A674" s="126"/>
      <c r="B674" s="257"/>
      <c r="C674" s="95"/>
      <c r="D674" s="95"/>
      <c r="E674" s="95"/>
      <c r="F674" s="95"/>
      <c r="G674" s="258"/>
    </row>
    <row r="675" spans="1:7" ht="15">
      <c r="A675" s="126"/>
      <c r="B675" s="257"/>
      <c r="C675" s="95"/>
      <c r="D675" s="95"/>
      <c r="E675" s="95"/>
      <c r="F675" s="95"/>
      <c r="G675" s="258"/>
    </row>
    <row r="676" spans="1:7" ht="15">
      <c r="A676" s="126"/>
      <c r="B676" s="257"/>
      <c r="C676" s="95"/>
      <c r="D676" s="95"/>
      <c r="E676" s="95"/>
      <c r="F676" s="95"/>
      <c r="G676" s="258"/>
    </row>
    <row r="677" spans="1:7" ht="15">
      <c r="A677" s="126"/>
      <c r="B677" s="257"/>
      <c r="C677" s="95"/>
      <c r="D677" s="95"/>
      <c r="E677" s="95"/>
      <c r="F677" s="95"/>
      <c r="G677" s="258"/>
    </row>
    <row r="678" spans="1:7" ht="15">
      <c r="A678" s="126"/>
      <c r="B678" s="257"/>
      <c r="C678" s="95"/>
      <c r="D678" s="95"/>
      <c r="E678" s="95"/>
      <c r="F678" s="95"/>
      <c r="G678" s="258"/>
    </row>
    <row r="679" spans="1:7" ht="15">
      <c r="A679" s="126"/>
      <c r="B679" s="257"/>
      <c r="C679" s="95"/>
      <c r="D679" s="95"/>
      <c r="E679" s="95"/>
      <c r="F679" s="95"/>
      <c r="G679" s="258"/>
    </row>
    <row r="680" spans="1:7" ht="15">
      <c r="A680" s="126"/>
      <c r="B680" s="257"/>
      <c r="C680" s="95"/>
      <c r="D680" s="95"/>
      <c r="E680" s="95"/>
      <c r="F680" s="95"/>
      <c r="G680" s="258"/>
    </row>
    <row r="681" spans="1:7" ht="15">
      <c r="A681" s="126"/>
      <c r="B681" s="257"/>
      <c r="C681" s="95"/>
      <c r="D681" s="95"/>
      <c r="E681" s="95"/>
      <c r="F681" s="95"/>
      <c r="G681" s="258"/>
    </row>
    <row r="682" spans="1:7" ht="15">
      <c r="A682" s="126"/>
      <c r="B682" s="257"/>
      <c r="C682" s="95"/>
      <c r="D682" s="95"/>
      <c r="E682" s="95"/>
      <c r="F682" s="95"/>
      <c r="G682" s="258"/>
    </row>
    <row r="683" spans="1:7" ht="15">
      <c r="A683" s="126"/>
      <c r="B683" s="257"/>
      <c r="C683" s="95"/>
      <c r="D683" s="95"/>
      <c r="E683" s="95"/>
      <c r="F683" s="95"/>
      <c r="G683" s="258"/>
    </row>
    <row r="684" spans="1:7" ht="15">
      <c r="A684" s="126"/>
      <c r="B684" s="257"/>
      <c r="C684" s="95"/>
      <c r="D684" s="95"/>
      <c r="E684" s="95"/>
      <c r="F684" s="95"/>
      <c r="G684" s="258"/>
    </row>
    <row r="685" spans="1:7" ht="15">
      <c r="A685" s="126"/>
      <c r="B685" s="257"/>
      <c r="C685" s="95"/>
      <c r="D685" s="95"/>
      <c r="E685" s="95"/>
      <c r="F685" s="95"/>
      <c r="G685" s="258"/>
    </row>
    <row r="686" spans="1:7" ht="15">
      <c r="A686" s="126"/>
      <c r="B686" s="257"/>
      <c r="C686" s="95"/>
      <c r="D686" s="95"/>
      <c r="E686" s="95"/>
      <c r="F686" s="95"/>
      <c r="G686" s="258"/>
    </row>
    <row r="687" spans="1:7" ht="15">
      <c r="A687" s="126"/>
      <c r="B687" s="257"/>
      <c r="C687" s="95"/>
      <c r="D687" s="95"/>
      <c r="E687" s="95"/>
      <c r="F687" s="95"/>
      <c r="G687" s="258"/>
    </row>
    <row r="688" spans="1:7" ht="15">
      <c r="A688" s="126"/>
      <c r="B688" s="257"/>
      <c r="C688" s="95"/>
      <c r="D688" s="95"/>
      <c r="E688" s="95"/>
      <c r="F688" s="95"/>
      <c r="G688" s="258"/>
    </row>
    <row r="689" spans="1:7" ht="15">
      <c r="A689" s="126"/>
      <c r="B689" s="257"/>
      <c r="C689" s="95"/>
      <c r="D689" s="95"/>
      <c r="E689" s="95"/>
      <c r="F689" s="95"/>
      <c r="G689" s="258"/>
    </row>
    <row r="690" spans="1:7" ht="15">
      <c r="A690" s="126"/>
      <c r="B690" s="257"/>
      <c r="C690" s="95"/>
      <c r="D690" s="95"/>
      <c r="E690" s="95"/>
      <c r="F690" s="95"/>
      <c r="G690" s="258"/>
    </row>
    <row r="691" spans="1:7" ht="15">
      <c r="A691" s="126"/>
      <c r="B691" s="257"/>
      <c r="C691" s="95"/>
      <c r="D691" s="95"/>
      <c r="E691" s="95"/>
      <c r="F691" s="95"/>
      <c r="G691" s="258"/>
    </row>
    <row r="692" spans="1:7" ht="15">
      <c r="A692" s="126"/>
      <c r="B692" s="257"/>
      <c r="C692" s="95"/>
      <c r="D692" s="95"/>
      <c r="E692" s="95"/>
      <c r="F692" s="95"/>
      <c r="G692" s="258"/>
    </row>
    <row r="693" spans="1:7" ht="15">
      <c r="A693" s="126"/>
      <c r="B693" s="257"/>
      <c r="C693" s="95"/>
      <c r="D693" s="95"/>
      <c r="E693" s="95"/>
      <c r="F693" s="95"/>
      <c r="G693" s="258"/>
    </row>
    <row r="694" spans="1:7" ht="15">
      <c r="A694" s="126"/>
      <c r="B694" s="257"/>
      <c r="C694" s="95"/>
      <c r="D694" s="95"/>
      <c r="E694" s="95"/>
      <c r="F694" s="95"/>
      <c r="G694" s="258"/>
    </row>
    <row r="695" spans="1:7" ht="15">
      <c r="A695" s="126"/>
      <c r="B695" s="257"/>
      <c r="C695" s="95"/>
      <c r="D695" s="95"/>
      <c r="E695" s="95"/>
      <c r="F695" s="95"/>
      <c r="G695" s="258"/>
    </row>
    <row r="696" spans="1:7" ht="15">
      <c r="A696" s="126"/>
      <c r="B696" s="257"/>
      <c r="C696" s="95"/>
      <c r="D696" s="95"/>
      <c r="E696" s="95"/>
      <c r="F696" s="95"/>
      <c r="G696" s="258"/>
    </row>
    <row r="697" spans="1:7" ht="15">
      <c r="A697" s="126"/>
      <c r="B697" s="257"/>
      <c r="C697" s="95"/>
      <c r="D697" s="95"/>
      <c r="E697" s="95"/>
      <c r="F697" s="95"/>
      <c r="G697" s="258"/>
    </row>
    <row r="698" spans="1:7" ht="15">
      <c r="A698" s="126"/>
      <c r="B698" s="257"/>
      <c r="C698" s="95"/>
      <c r="D698" s="95"/>
      <c r="E698" s="95"/>
      <c r="F698" s="95"/>
      <c r="G698" s="258"/>
    </row>
    <row r="699" spans="1:7" ht="15">
      <c r="A699" s="126"/>
      <c r="B699" s="257"/>
      <c r="C699" s="95"/>
      <c r="D699" s="95"/>
      <c r="E699" s="95"/>
      <c r="F699" s="95"/>
      <c r="G699" s="258"/>
    </row>
    <row r="700" spans="1:7" ht="15">
      <c r="A700" s="126"/>
      <c r="B700" s="257"/>
      <c r="C700" s="95"/>
      <c r="D700" s="95"/>
      <c r="E700" s="95"/>
      <c r="F700" s="95"/>
      <c r="G700" s="258"/>
    </row>
    <row r="701" spans="1:7" ht="15">
      <c r="A701" s="126"/>
      <c r="B701" s="257"/>
      <c r="C701" s="95"/>
      <c r="D701" s="95"/>
      <c r="E701" s="95"/>
      <c r="F701" s="95"/>
      <c r="G701" s="258"/>
    </row>
    <row r="702" spans="1:7" ht="15">
      <c r="A702" s="126"/>
      <c r="B702" s="257"/>
      <c r="C702" s="95"/>
      <c r="D702" s="95"/>
      <c r="E702" s="95"/>
      <c r="F702" s="95"/>
      <c r="G702" s="258"/>
    </row>
    <row r="703" spans="1:7" ht="15">
      <c r="A703" s="126"/>
      <c r="B703" s="257"/>
      <c r="C703" s="95"/>
      <c r="D703" s="95"/>
      <c r="E703" s="95"/>
      <c r="F703" s="95"/>
      <c r="G703" s="258"/>
    </row>
    <row r="704" spans="1:7" ht="15">
      <c r="A704" s="126"/>
      <c r="B704" s="257"/>
      <c r="C704" s="95"/>
      <c r="D704" s="95"/>
      <c r="E704" s="95"/>
      <c r="F704" s="95"/>
      <c r="G704" s="258"/>
    </row>
    <row r="705" spans="1:7" ht="15">
      <c r="A705" s="126"/>
      <c r="B705" s="257"/>
      <c r="C705" s="95"/>
      <c r="D705" s="95"/>
      <c r="E705" s="95"/>
      <c r="F705" s="95"/>
      <c r="G705" s="258"/>
    </row>
    <row r="706" spans="1:7" ht="15">
      <c r="A706" s="126"/>
      <c r="B706" s="257"/>
      <c r="C706" s="95"/>
      <c r="D706" s="95"/>
      <c r="E706" s="95"/>
      <c r="F706" s="95"/>
      <c r="G706" s="258"/>
    </row>
    <row r="707" spans="1:7" ht="15">
      <c r="A707" s="126"/>
      <c r="B707" s="257"/>
      <c r="C707" s="95"/>
      <c r="D707" s="95"/>
      <c r="E707" s="95"/>
      <c r="F707" s="95"/>
      <c r="G707" s="258"/>
    </row>
    <row r="708" spans="1:7" ht="15">
      <c r="A708" s="126"/>
      <c r="B708" s="257"/>
      <c r="C708" s="95"/>
      <c r="D708" s="95"/>
      <c r="E708" s="95"/>
      <c r="F708" s="95"/>
      <c r="G708" s="258"/>
    </row>
    <row r="709" spans="1:7" ht="15">
      <c r="A709" s="126"/>
      <c r="B709" s="257"/>
      <c r="C709" s="95"/>
      <c r="D709" s="95"/>
      <c r="E709" s="95"/>
      <c r="F709" s="95"/>
      <c r="G709" s="258"/>
    </row>
    <row r="710" spans="1:7" ht="15">
      <c r="A710" s="126"/>
      <c r="B710" s="257"/>
      <c r="C710" s="95"/>
      <c r="D710" s="95"/>
      <c r="E710" s="95"/>
      <c r="F710" s="95"/>
      <c r="G710" s="258"/>
    </row>
    <row r="711" spans="1:7" ht="15">
      <c r="A711" s="126"/>
      <c r="B711" s="257"/>
      <c r="C711" s="95"/>
      <c r="D711" s="95"/>
      <c r="E711" s="95"/>
      <c r="F711" s="95"/>
      <c r="G711" s="258"/>
    </row>
    <row r="712" spans="1:7" ht="15">
      <c r="A712" s="126"/>
      <c r="B712" s="257"/>
      <c r="C712" s="95"/>
      <c r="D712" s="95"/>
      <c r="E712" s="95"/>
      <c r="F712" s="95"/>
      <c r="G712" s="258"/>
    </row>
    <row r="713" spans="1:7" ht="15">
      <c r="A713" s="126"/>
      <c r="B713" s="257"/>
      <c r="C713" s="95"/>
      <c r="D713" s="95"/>
      <c r="E713" s="95"/>
      <c r="F713" s="95"/>
      <c r="G713" s="258"/>
    </row>
    <row r="714" spans="1:7" ht="15">
      <c r="A714" s="126"/>
      <c r="B714" s="257"/>
      <c r="C714" s="95"/>
      <c r="D714" s="95"/>
      <c r="E714" s="95"/>
      <c r="F714" s="95"/>
      <c r="G714" s="258"/>
    </row>
    <row r="715" spans="1:7" ht="15">
      <c r="A715" s="126"/>
      <c r="B715" s="257"/>
      <c r="C715" s="95"/>
      <c r="D715" s="95"/>
      <c r="E715" s="95"/>
      <c r="F715" s="95"/>
      <c r="G715" s="258"/>
    </row>
    <row r="716" spans="1:7" ht="15">
      <c r="A716" s="126"/>
      <c r="B716" s="257"/>
      <c r="C716" s="95"/>
      <c r="D716" s="95"/>
      <c r="E716" s="95"/>
      <c r="F716" s="95"/>
      <c r="G716" s="258"/>
    </row>
    <row r="717" spans="1:7" ht="15">
      <c r="A717" s="126"/>
      <c r="B717" s="257"/>
      <c r="C717" s="95"/>
      <c r="D717" s="95"/>
      <c r="E717" s="95"/>
      <c r="F717" s="95"/>
      <c r="G717" s="258"/>
    </row>
    <row r="718" spans="1:7" ht="15">
      <c r="A718" s="126"/>
      <c r="B718" s="257"/>
      <c r="C718" s="95"/>
      <c r="D718" s="95"/>
      <c r="E718" s="95"/>
      <c r="F718" s="95"/>
      <c r="G718" s="258"/>
    </row>
    <row r="719" spans="1:7" ht="15">
      <c r="A719" s="126"/>
      <c r="B719" s="257"/>
      <c r="C719" s="95"/>
      <c r="D719" s="95"/>
      <c r="E719" s="95"/>
      <c r="F719" s="95"/>
      <c r="G719" s="258"/>
    </row>
    <row r="720" spans="1:7" ht="15">
      <c r="A720" s="126"/>
      <c r="B720" s="257"/>
      <c r="C720" s="95"/>
      <c r="D720" s="95"/>
      <c r="E720" s="95"/>
      <c r="F720" s="95"/>
      <c r="G720" s="258"/>
    </row>
    <row r="721" spans="1:7" ht="15">
      <c r="A721" s="126"/>
      <c r="B721" s="257"/>
      <c r="C721" s="95"/>
      <c r="D721" s="95"/>
      <c r="E721" s="95"/>
      <c r="F721" s="95"/>
      <c r="G721" s="258"/>
    </row>
    <row r="722" spans="1:7" ht="15">
      <c r="A722" s="126"/>
      <c r="B722" s="257"/>
      <c r="C722" s="95"/>
      <c r="D722" s="95"/>
      <c r="E722" s="95"/>
      <c r="F722" s="95"/>
      <c r="G722" s="258"/>
    </row>
    <row r="723" spans="1:7" ht="15">
      <c r="A723" s="126"/>
      <c r="B723" s="257"/>
      <c r="C723" s="95"/>
      <c r="D723" s="95"/>
      <c r="E723" s="95"/>
      <c r="F723" s="95"/>
      <c r="G723" s="258"/>
    </row>
    <row r="724" spans="1:7" ht="15">
      <c r="A724" s="126"/>
      <c r="B724" s="257"/>
      <c r="C724" s="95"/>
      <c r="D724" s="95"/>
      <c r="E724" s="95"/>
      <c r="F724" s="95"/>
      <c r="G724" s="258"/>
    </row>
    <row r="725" spans="1:7" ht="15">
      <c r="A725" s="126"/>
      <c r="B725" s="257"/>
      <c r="C725" s="95"/>
      <c r="D725" s="95"/>
      <c r="E725" s="95"/>
      <c r="F725" s="95"/>
      <c r="G725" s="258"/>
    </row>
    <row r="726" spans="1:7" ht="15">
      <c r="A726" s="126"/>
      <c r="B726" s="257"/>
      <c r="C726" s="95"/>
      <c r="D726" s="95"/>
      <c r="E726" s="95"/>
      <c r="F726" s="95"/>
      <c r="G726" s="258"/>
    </row>
    <row r="727" spans="1:7" ht="15">
      <c r="A727" s="126"/>
      <c r="B727" s="257"/>
      <c r="C727" s="95"/>
      <c r="D727" s="95"/>
      <c r="E727" s="95"/>
      <c r="F727" s="95"/>
      <c r="G727" s="258"/>
    </row>
    <row r="728" spans="1:7" ht="15">
      <c r="A728" s="126"/>
      <c r="B728" s="257"/>
      <c r="C728" s="95"/>
      <c r="D728" s="95"/>
      <c r="E728" s="95"/>
      <c r="F728" s="95"/>
      <c r="G728" s="258"/>
    </row>
    <row r="729" spans="1:7" ht="15">
      <c r="A729" s="126"/>
      <c r="B729" s="257"/>
      <c r="C729" s="95"/>
      <c r="D729" s="95"/>
      <c r="E729" s="95"/>
      <c r="F729" s="95"/>
      <c r="G729" s="258"/>
    </row>
    <row r="730" spans="1:7" ht="15">
      <c r="A730" s="126"/>
      <c r="B730" s="257"/>
      <c r="C730" s="95"/>
      <c r="D730" s="95"/>
      <c r="E730" s="95"/>
      <c r="F730" s="95"/>
      <c r="G730" s="258"/>
    </row>
    <row r="731" spans="1:7" ht="15">
      <c r="A731" s="126"/>
      <c r="B731" s="257"/>
      <c r="C731" s="95"/>
      <c r="D731" s="95"/>
      <c r="E731" s="95"/>
      <c r="F731" s="95"/>
      <c r="G731" s="258"/>
    </row>
    <row r="732" spans="1:7" ht="15">
      <c r="A732" s="126"/>
      <c r="B732" s="257"/>
      <c r="C732" s="95"/>
      <c r="D732" s="95"/>
      <c r="E732" s="95"/>
      <c r="F732" s="95"/>
      <c r="G732" s="258"/>
    </row>
    <row r="733" spans="1:7" ht="15">
      <c r="A733" s="126"/>
      <c r="B733" s="257"/>
      <c r="C733" s="95"/>
      <c r="D733" s="95"/>
      <c r="E733" s="95"/>
      <c r="F733" s="95"/>
      <c r="G733" s="258"/>
    </row>
    <row r="734" spans="1:7" ht="15">
      <c r="A734" s="126"/>
      <c r="B734" s="257"/>
      <c r="C734" s="95"/>
      <c r="D734" s="95"/>
      <c r="E734" s="95"/>
      <c r="F734" s="95"/>
      <c r="G734" s="258"/>
    </row>
    <row r="735" spans="1:7" ht="15">
      <c r="A735" s="126"/>
      <c r="B735" s="257"/>
      <c r="C735" s="95"/>
      <c r="D735" s="95"/>
      <c r="E735" s="95"/>
      <c r="F735" s="95"/>
      <c r="G735" s="258"/>
    </row>
    <row r="736" spans="1:7" ht="15">
      <c r="A736" s="126"/>
      <c r="B736" s="257"/>
      <c r="C736" s="95"/>
      <c r="D736" s="95"/>
      <c r="E736" s="95"/>
      <c r="F736" s="95"/>
      <c r="G736" s="258"/>
    </row>
    <row r="737" spans="1:7" ht="15">
      <c r="A737" s="126"/>
      <c r="B737" s="257"/>
      <c r="C737" s="95"/>
      <c r="D737" s="95"/>
      <c r="E737" s="95"/>
      <c r="F737" s="95"/>
      <c r="G737" s="258"/>
    </row>
    <row r="738" spans="1:7" ht="15">
      <c r="A738" s="126"/>
      <c r="B738" s="257"/>
      <c r="C738" s="95"/>
      <c r="D738" s="95"/>
      <c r="E738" s="95"/>
      <c r="F738" s="95"/>
      <c r="G738" s="258"/>
    </row>
    <row r="739" spans="1:7" ht="15">
      <c r="A739" s="126"/>
      <c r="B739" s="257"/>
      <c r="C739" s="95"/>
      <c r="D739" s="95"/>
      <c r="E739" s="95"/>
      <c r="F739" s="95"/>
      <c r="G739" s="258"/>
    </row>
    <row r="740" spans="1:7" ht="15">
      <c r="A740" s="126"/>
      <c r="B740" s="257"/>
      <c r="C740" s="95"/>
      <c r="D740" s="95"/>
      <c r="E740" s="95"/>
      <c r="F740" s="95"/>
      <c r="G740" s="258"/>
    </row>
    <row r="741" spans="1:7" ht="15">
      <c r="A741" s="126"/>
      <c r="B741" s="257"/>
      <c r="C741" s="95"/>
      <c r="D741" s="95"/>
      <c r="E741" s="95"/>
      <c r="F741" s="95"/>
      <c r="G741" s="258"/>
    </row>
    <row r="742" spans="1:7" ht="15">
      <c r="A742" s="126"/>
      <c r="B742" s="257"/>
      <c r="C742" s="95"/>
      <c r="D742" s="95"/>
      <c r="E742" s="95"/>
      <c r="F742" s="95"/>
      <c r="G742" s="258"/>
    </row>
    <row r="743" spans="1:7" ht="15">
      <c r="A743" s="126"/>
      <c r="B743" s="257"/>
      <c r="C743" s="95"/>
      <c r="D743" s="95"/>
      <c r="E743" s="95"/>
      <c r="F743" s="95"/>
      <c r="G743" s="258"/>
    </row>
    <row r="744" spans="1:7" ht="15">
      <c r="A744" s="126"/>
      <c r="B744" s="257"/>
      <c r="C744" s="95"/>
      <c r="D744" s="95"/>
      <c r="E744" s="95"/>
      <c r="F744" s="95"/>
      <c r="G744" s="258"/>
    </row>
    <row r="745" spans="1:7" ht="15">
      <c r="A745" s="126"/>
      <c r="B745" s="257"/>
      <c r="C745" s="95"/>
      <c r="D745" s="95"/>
      <c r="E745" s="95"/>
      <c r="F745" s="95"/>
      <c r="G745" s="258"/>
    </row>
    <row r="746" spans="1:7" ht="15">
      <c r="A746" s="126"/>
      <c r="B746" s="257"/>
      <c r="C746" s="95"/>
      <c r="D746" s="95"/>
      <c r="E746" s="95"/>
      <c r="F746" s="95"/>
      <c r="G746" s="258"/>
    </row>
    <row r="747" spans="1:7" ht="15">
      <c r="A747" s="126"/>
      <c r="B747" s="257"/>
      <c r="C747" s="95"/>
      <c r="D747" s="95"/>
      <c r="E747" s="95"/>
      <c r="F747" s="95"/>
      <c r="G747" s="258"/>
    </row>
    <row r="748" spans="1:7" ht="15">
      <c r="A748" s="126"/>
      <c r="B748" s="257"/>
      <c r="C748" s="95"/>
      <c r="D748" s="95"/>
      <c r="E748" s="95"/>
      <c r="F748" s="95"/>
      <c r="G748" s="258"/>
    </row>
    <row r="749" spans="1:7" ht="15">
      <c r="A749" s="126"/>
      <c r="B749" s="257"/>
      <c r="C749" s="95"/>
      <c r="D749" s="95"/>
      <c r="E749" s="95"/>
      <c r="F749" s="95"/>
      <c r="G749" s="258"/>
    </row>
    <row r="750" spans="1:7" ht="15">
      <c r="A750" s="126"/>
      <c r="B750" s="257"/>
      <c r="C750" s="95"/>
      <c r="D750" s="95"/>
      <c r="E750" s="95"/>
      <c r="F750" s="95"/>
      <c r="G750" s="258"/>
    </row>
    <row r="751" spans="1:7" ht="15">
      <c r="A751" s="126"/>
      <c r="B751" s="257"/>
      <c r="C751" s="95"/>
      <c r="D751" s="95"/>
      <c r="E751" s="95"/>
      <c r="F751" s="95"/>
      <c r="G751" s="258"/>
    </row>
    <row r="752" spans="1:7" ht="15">
      <c r="A752" s="126"/>
      <c r="B752" s="257"/>
      <c r="C752" s="95"/>
      <c r="D752" s="95"/>
      <c r="E752" s="95"/>
      <c r="F752" s="95"/>
      <c r="G752" s="258"/>
    </row>
    <row r="753" spans="1:7" ht="15">
      <c r="A753" s="126"/>
      <c r="B753" s="257"/>
      <c r="C753" s="95"/>
      <c r="D753" s="95"/>
      <c r="E753" s="95"/>
      <c r="F753" s="95"/>
      <c r="G753" s="258"/>
    </row>
    <row r="754" spans="1:7" ht="15">
      <c r="A754" s="126"/>
      <c r="B754" s="257"/>
      <c r="C754" s="95"/>
      <c r="D754" s="95"/>
      <c r="E754" s="95"/>
      <c r="F754" s="95"/>
      <c r="G754" s="258"/>
    </row>
    <row r="755" spans="1:7" ht="15">
      <c r="A755" s="126"/>
      <c r="B755" s="257"/>
      <c r="C755" s="95"/>
      <c r="D755" s="95"/>
      <c r="E755" s="95"/>
      <c r="F755" s="95"/>
      <c r="G755" s="258"/>
    </row>
    <row r="756" spans="1:7" ht="15">
      <c r="A756" s="126"/>
      <c r="B756" s="257"/>
      <c r="C756" s="95"/>
      <c r="D756" s="95"/>
      <c r="E756" s="95"/>
      <c r="F756" s="95"/>
      <c r="G756" s="258"/>
    </row>
    <row r="757" spans="1:7" ht="15">
      <c r="A757" s="126"/>
      <c r="B757" s="257"/>
      <c r="C757" s="95"/>
      <c r="D757" s="95"/>
      <c r="E757" s="95"/>
      <c r="F757" s="95"/>
      <c r="G757" s="258"/>
    </row>
    <row r="758" spans="1:7" ht="15">
      <c r="A758" s="126"/>
      <c r="B758" s="257"/>
      <c r="C758" s="95"/>
      <c r="D758" s="95"/>
      <c r="E758" s="95"/>
      <c r="F758" s="95"/>
      <c r="G758" s="258"/>
    </row>
    <row r="759" spans="1:7" ht="15">
      <c r="A759" s="126"/>
      <c r="B759" s="257"/>
      <c r="C759" s="95"/>
      <c r="D759" s="95"/>
      <c r="E759" s="95"/>
      <c r="F759" s="95"/>
      <c r="G759" s="258"/>
    </row>
    <row r="760" spans="1:7" ht="15">
      <c r="A760" s="126"/>
      <c r="B760" s="257"/>
      <c r="C760" s="95"/>
      <c r="D760" s="95"/>
      <c r="E760" s="95"/>
      <c r="F760" s="95"/>
      <c r="G760" s="258"/>
    </row>
    <row r="761" spans="1:7" ht="15">
      <c r="A761" s="126"/>
      <c r="B761" s="257"/>
      <c r="C761" s="95"/>
      <c r="D761" s="95"/>
      <c r="E761" s="95"/>
      <c r="F761" s="95"/>
      <c r="G761" s="258"/>
    </row>
    <row r="762" spans="1:7" ht="15">
      <c r="A762" s="126"/>
      <c r="B762" s="257"/>
      <c r="C762" s="95"/>
      <c r="D762" s="95"/>
      <c r="E762" s="95"/>
      <c r="F762" s="95"/>
      <c r="G762" s="258"/>
    </row>
    <row r="763" spans="1:7" ht="15">
      <c r="A763" s="126"/>
      <c r="B763" s="257"/>
      <c r="C763" s="95"/>
      <c r="D763" s="95"/>
      <c r="E763" s="95"/>
      <c r="F763" s="95"/>
      <c r="G763" s="258"/>
    </row>
    <row r="764" spans="1:7" ht="15">
      <c r="A764" s="126"/>
      <c r="B764" s="257"/>
      <c r="C764" s="95"/>
      <c r="D764" s="95"/>
      <c r="E764" s="95"/>
      <c r="F764" s="95"/>
      <c r="G764" s="258"/>
    </row>
    <row r="765" spans="1:7" ht="15">
      <c r="A765" s="126"/>
      <c r="B765" s="257"/>
      <c r="C765" s="95"/>
      <c r="D765" s="95"/>
      <c r="E765" s="95"/>
      <c r="F765" s="95"/>
      <c r="G765" s="258"/>
    </row>
    <row r="766" spans="1:7" ht="15">
      <c r="A766" s="126"/>
      <c r="B766" s="257"/>
      <c r="C766" s="95"/>
      <c r="D766" s="95"/>
      <c r="E766" s="95"/>
      <c r="F766" s="95"/>
      <c r="G766" s="258"/>
    </row>
    <row r="767" spans="1:7" ht="15">
      <c r="A767" s="126"/>
      <c r="B767" s="257"/>
      <c r="C767" s="95"/>
      <c r="D767" s="95"/>
      <c r="E767" s="95"/>
      <c r="F767" s="95"/>
      <c r="G767" s="258"/>
    </row>
    <row r="768" spans="1:7" ht="15">
      <c r="A768" s="126"/>
      <c r="B768" s="257"/>
      <c r="C768" s="95"/>
      <c r="D768" s="95"/>
      <c r="E768" s="95"/>
      <c r="F768" s="95"/>
      <c r="G768" s="258"/>
    </row>
    <row r="769" spans="1:7" ht="15">
      <c r="A769" s="126"/>
      <c r="B769" s="257"/>
      <c r="C769" s="95"/>
      <c r="D769" s="95"/>
      <c r="E769" s="95"/>
      <c r="F769" s="95"/>
      <c r="G769" s="258"/>
    </row>
    <row r="770" spans="1:7" ht="15">
      <c r="A770" s="126"/>
      <c r="B770" s="257"/>
      <c r="C770" s="95"/>
      <c r="D770" s="95"/>
      <c r="E770" s="95"/>
      <c r="F770" s="95"/>
      <c r="G770" s="258"/>
    </row>
    <row r="771" spans="1:7" ht="15">
      <c r="A771" s="126"/>
      <c r="B771" s="257"/>
      <c r="C771" s="95"/>
      <c r="D771" s="95"/>
      <c r="E771" s="95"/>
      <c r="F771" s="95"/>
      <c r="G771" s="258"/>
    </row>
    <row r="772" spans="1:7" ht="15">
      <c r="A772" s="126"/>
      <c r="B772" s="257"/>
      <c r="C772" s="95"/>
      <c r="D772" s="95"/>
      <c r="E772" s="95"/>
      <c r="F772" s="95"/>
      <c r="G772" s="258"/>
    </row>
    <row r="773" spans="1:7" ht="15">
      <c r="A773" s="126"/>
      <c r="B773" s="257"/>
      <c r="C773" s="95"/>
      <c r="D773" s="95"/>
      <c r="E773" s="95"/>
      <c r="F773" s="95"/>
      <c r="G773" s="258"/>
    </row>
    <row r="774" spans="1:7" ht="15">
      <c r="A774" s="126"/>
      <c r="B774" s="257"/>
      <c r="C774" s="95"/>
      <c r="D774" s="95"/>
      <c r="E774" s="95"/>
      <c r="F774" s="95"/>
      <c r="G774" s="258"/>
    </row>
    <row r="775" spans="1:7" ht="15">
      <c r="A775" s="126"/>
      <c r="B775" s="257"/>
      <c r="C775" s="95"/>
      <c r="D775" s="95"/>
      <c r="E775" s="95"/>
      <c r="F775" s="95"/>
      <c r="G775" s="258"/>
    </row>
    <row r="776" spans="1:7" ht="15">
      <c r="A776" s="126"/>
      <c r="B776" s="257"/>
      <c r="C776" s="95"/>
      <c r="D776" s="95"/>
      <c r="E776" s="95"/>
      <c r="F776" s="95"/>
      <c r="G776" s="258"/>
    </row>
    <row r="777" spans="1:7" ht="15">
      <c r="A777" s="126"/>
      <c r="B777" s="257"/>
      <c r="C777" s="95"/>
      <c r="D777" s="95"/>
      <c r="E777" s="95"/>
      <c r="F777" s="95"/>
      <c r="G777" s="258"/>
    </row>
    <row r="778" spans="1:7" ht="15">
      <c r="A778" s="126"/>
      <c r="B778" s="257"/>
      <c r="C778" s="95"/>
      <c r="D778" s="95"/>
      <c r="E778" s="95"/>
      <c r="F778" s="95"/>
      <c r="G778" s="258"/>
    </row>
    <row r="779" spans="1:7" ht="15">
      <c r="A779" s="126"/>
      <c r="B779" s="257"/>
      <c r="C779" s="95"/>
      <c r="D779" s="95"/>
      <c r="E779" s="95"/>
      <c r="F779" s="95"/>
      <c r="G779" s="258"/>
    </row>
    <row r="780" spans="1:7" ht="15">
      <c r="A780" s="126"/>
      <c r="B780" s="257"/>
      <c r="C780" s="95"/>
      <c r="D780" s="95"/>
      <c r="E780" s="95"/>
      <c r="F780" s="95"/>
      <c r="G780" s="258"/>
    </row>
    <row r="781" spans="1:7" ht="15">
      <c r="A781" s="126"/>
      <c r="B781" s="257"/>
      <c r="C781" s="95"/>
      <c r="D781" s="95"/>
      <c r="E781" s="95"/>
      <c r="F781" s="95"/>
      <c r="G781" s="258"/>
    </row>
    <row r="782" spans="1:7" ht="15">
      <c r="A782" s="126"/>
      <c r="B782" s="257"/>
      <c r="C782" s="95"/>
      <c r="D782" s="95"/>
      <c r="E782" s="95"/>
      <c r="F782" s="95"/>
      <c r="G782" s="258"/>
    </row>
    <row r="783" spans="1:7" ht="15">
      <c r="A783" s="126"/>
      <c r="B783" s="257"/>
      <c r="C783" s="95"/>
      <c r="D783" s="95"/>
      <c r="E783" s="95"/>
      <c r="F783" s="95"/>
      <c r="G783" s="258"/>
    </row>
    <row r="784" spans="1:7" ht="15">
      <c r="A784" s="126"/>
      <c r="B784" s="257"/>
      <c r="C784" s="95"/>
      <c r="D784" s="95"/>
      <c r="E784" s="95"/>
      <c r="F784" s="95"/>
      <c r="G784" s="258"/>
    </row>
    <row r="785" spans="1:7" ht="15">
      <c r="A785" s="126"/>
      <c r="B785" s="257"/>
      <c r="C785" s="95"/>
      <c r="D785" s="95"/>
      <c r="E785" s="95"/>
      <c r="F785" s="95"/>
      <c r="G785" s="258"/>
    </row>
    <row r="786" spans="1:7" ht="15">
      <c r="A786" s="126"/>
      <c r="B786" s="257"/>
      <c r="C786" s="95"/>
      <c r="D786" s="95"/>
      <c r="E786" s="95"/>
      <c r="F786" s="95"/>
      <c r="G786" s="258"/>
    </row>
    <row r="787" spans="1:7" ht="15">
      <c r="A787" s="126"/>
      <c r="B787" s="257"/>
      <c r="C787" s="95"/>
      <c r="D787" s="95"/>
      <c r="E787" s="95"/>
      <c r="F787" s="95"/>
      <c r="G787" s="258"/>
    </row>
    <row r="788" spans="1:7" ht="15">
      <c r="A788" s="126"/>
      <c r="B788" s="257"/>
      <c r="C788" s="95"/>
      <c r="D788" s="95"/>
      <c r="E788" s="95"/>
      <c r="F788" s="95"/>
      <c r="G788" s="258"/>
    </row>
    <row r="789" spans="1:7" ht="15">
      <c r="A789" s="126"/>
      <c r="B789" s="257"/>
      <c r="C789" s="95"/>
      <c r="D789" s="95"/>
      <c r="E789" s="95"/>
      <c r="F789" s="95"/>
      <c r="G789" s="258"/>
    </row>
    <row r="790" spans="1:7" ht="15">
      <c r="A790" s="126"/>
      <c r="B790" s="257"/>
      <c r="C790" s="95"/>
      <c r="D790" s="95"/>
      <c r="E790" s="95"/>
      <c r="F790" s="95"/>
      <c r="G790" s="258"/>
    </row>
    <row r="791" spans="1:7" ht="15">
      <c r="A791" s="126"/>
      <c r="B791" s="257"/>
      <c r="C791" s="95"/>
      <c r="D791" s="95"/>
      <c r="E791" s="95"/>
      <c r="F791" s="95"/>
      <c r="G791" s="258"/>
    </row>
    <row r="792" spans="1:7" ht="15">
      <c r="A792" s="126"/>
      <c r="B792" s="257"/>
      <c r="C792" s="95"/>
      <c r="D792" s="95"/>
      <c r="E792" s="95"/>
      <c r="F792" s="95"/>
      <c r="G792" s="258"/>
    </row>
    <row r="793" spans="1:7" ht="15">
      <c r="A793" s="126"/>
      <c r="B793" s="257"/>
      <c r="C793" s="95"/>
      <c r="D793" s="95"/>
      <c r="E793" s="95"/>
      <c r="F793" s="95"/>
      <c r="G793" s="258"/>
    </row>
    <row r="794" spans="1:7" ht="15">
      <c r="A794" s="126"/>
      <c r="B794" s="257"/>
      <c r="C794" s="95"/>
      <c r="D794" s="95"/>
      <c r="E794" s="95"/>
      <c r="F794" s="95"/>
      <c r="G794" s="258"/>
    </row>
    <row r="795" spans="1:7" ht="15">
      <c r="A795" s="126"/>
      <c r="B795" s="257"/>
      <c r="C795" s="95"/>
      <c r="D795" s="95"/>
      <c r="E795" s="95"/>
      <c r="F795" s="95"/>
      <c r="G795" s="258"/>
    </row>
    <row r="796" spans="1:7" ht="15">
      <c r="A796" s="126"/>
      <c r="B796" s="257"/>
      <c r="C796" s="95"/>
      <c r="D796" s="95"/>
      <c r="E796" s="95"/>
      <c r="F796" s="95"/>
      <c r="G796" s="258"/>
    </row>
    <row r="797" spans="1:7" ht="15">
      <c r="A797" s="126"/>
      <c r="B797" s="257"/>
      <c r="C797" s="95"/>
      <c r="D797" s="95"/>
      <c r="E797" s="95"/>
      <c r="F797" s="95"/>
      <c r="G797" s="258"/>
    </row>
    <row r="798" spans="1:7" ht="15">
      <c r="A798" s="126"/>
      <c r="B798" s="257"/>
      <c r="C798" s="95"/>
      <c r="D798" s="95"/>
      <c r="E798" s="95"/>
      <c r="F798" s="95"/>
      <c r="G798" s="258"/>
    </row>
    <row r="799" spans="1:7" ht="15">
      <c r="A799" s="126"/>
      <c r="B799" s="257"/>
      <c r="C799" s="95"/>
      <c r="D799" s="95"/>
      <c r="E799" s="95"/>
      <c r="F799" s="95"/>
      <c r="G799" s="258"/>
    </row>
    <row r="800" spans="1:7" ht="15">
      <c r="A800" s="126"/>
      <c r="B800" s="257"/>
      <c r="C800" s="95"/>
      <c r="D800" s="95"/>
      <c r="E800" s="95"/>
      <c r="F800" s="95"/>
      <c r="G800" s="258"/>
    </row>
    <row r="801" spans="1:7" ht="15">
      <c r="A801" s="126"/>
      <c r="B801" s="257"/>
      <c r="C801" s="95"/>
      <c r="D801" s="95"/>
      <c r="E801" s="95"/>
      <c r="F801" s="95"/>
      <c r="G801" s="258"/>
    </row>
    <row r="802" spans="1:7" ht="15">
      <c r="A802" s="126"/>
      <c r="B802" s="257"/>
      <c r="C802" s="95"/>
      <c r="D802" s="95"/>
      <c r="E802" s="95"/>
      <c r="F802" s="95"/>
      <c r="G802" s="258"/>
    </row>
    <row r="803" spans="1:7" ht="15">
      <c r="A803" s="126"/>
      <c r="B803" s="257"/>
      <c r="C803" s="95"/>
      <c r="D803" s="95"/>
      <c r="E803" s="95"/>
      <c r="F803" s="95"/>
      <c r="G803" s="258"/>
    </row>
    <row r="804" spans="1:7" ht="15">
      <c r="A804" s="126"/>
      <c r="B804" s="257"/>
      <c r="C804" s="95"/>
      <c r="D804" s="95"/>
      <c r="E804" s="95"/>
      <c r="F804" s="95"/>
      <c r="G804" s="258"/>
    </row>
    <row r="805" spans="1:7" ht="15">
      <c r="A805" s="126"/>
      <c r="B805" s="257"/>
      <c r="C805" s="95"/>
      <c r="D805" s="95"/>
      <c r="E805" s="95"/>
      <c r="F805" s="95"/>
      <c r="G805" s="258"/>
    </row>
    <row r="806" spans="1:7" ht="15">
      <c r="A806" s="126"/>
      <c r="B806" s="257"/>
      <c r="C806" s="95"/>
      <c r="D806" s="95"/>
      <c r="E806" s="95"/>
      <c r="F806" s="95"/>
      <c r="G806" s="258"/>
    </row>
    <row r="807" spans="1:7" ht="15">
      <c r="A807" s="126"/>
      <c r="B807" s="257"/>
      <c r="C807" s="95"/>
      <c r="D807" s="95"/>
      <c r="E807" s="95"/>
      <c r="F807" s="95"/>
      <c r="G807" s="258"/>
    </row>
    <row r="808" spans="1:7" ht="15">
      <c r="A808" s="126"/>
      <c r="B808" s="257"/>
      <c r="C808" s="95"/>
      <c r="D808" s="95"/>
      <c r="E808" s="95"/>
      <c r="F808" s="95"/>
      <c r="G808" s="258"/>
    </row>
    <row r="809" spans="1:7" ht="15">
      <c r="A809" s="126"/>
      <c r="B809" s="257"/>
      <c r="C809" s="95"/>
      <c r="D809" s="95"/>
      <c r="E809" s="95"/>
      <c r="F809" s="95"/>
      <c r="G809" s="258"/>
    </row>
    <row r="810" spans="1:7" ht="15">
      <c r="A810" s="126"/>
      <c r="B810" s="257"/>
      <c r="C810" s="95"/>
      <c r="D810" s="95"/>
      <c r="E810" s="95"/>
      <c r="F810" s="95"/>
      <c r="G810" s="258"/>
    </row>
    <row r="811" spans="1:7" ht="15">
      <c r="A811" s="126"/>
      <c r="B811" s="257"/>
      <c r="C811" s="95"/>
      <c r="D811" s="95"/>
      <c r="E811" s="95"/>
      <c r="F811" s="95"/>
      <c r="G811" s="258"/>
    </row>
    <row r="812" spans="1:7" ht="15">
      <c r="A812" s="126"/>
      <c r="B812" s="257"/>
      <c r="C812" s="95"/>
      <c r="D812" s="95"/>
      <c r="E812" s="95"/>
      <c r="F812" s="95"/>
      <c r="G812" s="258"/>
    </row>
    <row r="813" spans="1:7" ht="15">
      <c r="A813" s="126"/>
      <c r="B813" s="257"/>
      <c r="C813" s="95"/>
      <c r="D813" s="95"/>
      <c r="E813" s="95"/>
      <c r="F813" s="95"/>
      <c r="G813" s="258"/>
    </row>
    <row r="814" spans="1:7" ht="15">
      <c r="A814" s="126"/>
      <c r="B814" s="257"/>
      <c r="C814" s="95"/>
      <c r="D814" s="95"/>
      <c r="E814" s="95"/>
      <c r="F814" s="95"/>
      <c r="G814" s="258"/>
    </row>
    <row r="815" spans="1:7" ht="15">
      <c r="A815" s="126"/>
      <c r="B815" s="257"/>
      <c r="C815" s="95"/>
      <c r="D815" s="95"/>
      <c r="E815" s="95"/>
      <c r="F815" s="95"/>
      <c r="G815" s="258"/>
    </row>
    <row r="816" spans="1:7" ht="15">
      <c r="A816" s="126"/>
      <c r="B816" s="257"/>
      <c r="C816" s="95"/>
      <c r="D816" s="95"/>
      <c r="E816" s="95"/>
      <c r="F816" s="95"/>
      <c r="G816" s="258"/>
    </row>
    <row r="817" spans="1:7" ht="15">
      <c r="A817" s="126"/>
      <c r="B817" s="257"/>
      <c r="C817" s="95"/>
      <c r="D817" s="95"/>
      <c r="E817" s="95"/>
      <c r="F817" s="95"/>
      <c r="G817" s="258"/>
    </row>
    <row r="818" spans="1:7" ht="15">
      <c r="A818" s="126"/>
      <c r="B818" s="257"/>
      <c r="C818" s="95"/>
      <c r="D818" s="95"/>
      <c r="E818" s="95"/>
      <c r="F818" s="95"/>
      <c r="G818" s="258"/>
    </row>
    <row r="819" spans="1:7" ht="15">
      <c r="A819" s="126"/>
      <c r="B819" s="257"/>
      <c r="C819" s="95"/>
      <c r="D819" s="95"/>
      <c r="E819" s="95"/>
      <c r="F819" s="95"/>
      <c r="G819" s="258"/>
    </row>
    <row r="820" spans="1:7" ht="15">
      <c r="A820" s="126"/>
      <c r="B820" s="257"/>
      <c r="C820" s="95"/>
      <c r="D820" s="95"/>
      <c r="E820" s="95"/>
      <c r="F820" s="95"/>
      <c r="G820" s="258"/>
    </row>
    <row r="821" spans="1:7" ht="15">
      <c r="A821" s="126"/>
      <c r="B821" s="257"/>
      <c r="C821" s="95"/>
      <c r="D821" s="95"/>
      <c r="E821" s="95"/>
      <c r="F821" s="95"/>
      <c r="G821" s="258"/>
    </row>
    <row r="822" spans="1:7" ht="15">
      <c r="A822" s="126"/>
      <c r="B822" s="257"/>
      <c r="C822" s="95"/>
      <c r="D822" s="95"/>
      <c r="E822" s="95"/>
      <c r="F822" s="95"/>
      <c r="G822" s="258"/>
    </row>
    <row r="823" spans="1:7" ht="15">
      <c r="A823" s="126"/>
      <c r="B823" s="257"/>
      <c r="C823" s="95"/>
      <c r="D823" s="95"/>
      <c r="E823" s="95"/>
      <c r="F823" s="95"/>
      <c r="G823" s="258"/>
    </row>
    <row r="824" spans="1:7" ht="15">
      <c r="A824" s="126"/>
      <c r="B824" s="257"/>
      <c r="C824" s="95"/>
      <c r="D824" s="95"/>
      <c r="E824" s="95"/>
      <c r="F824" s="95"/>
      <c r="G824" s="258"/>
    </row>
    <row r="825" spans="1:7" ht="15">
      <c r="A825" s="126"/>
      <c r="B825" s="257"/>
      <c r="C825" s="95"/>
      <c r="D825" s="95"/>
      <c r="E825" s="95"/>
      <c r="F825" s="95"/>
      <c r="G825" s="258"/>
    </row>
    <row r="826" spans="1:7" ht="15">
      <c r="A826" s="126"/>
      <c r="B826" s="257"/>
      <c r="C826" s="95"/>
      <c r="D826" s="95"/>
      <c r="E826" s="95"/>
      <c r="F826" s="95"/>
      <c r="G826" s="258"/>
    </row>
    <row r="827" spans="1:7" ht="15">
      <c r="A827" s="126"/>
      <c r="B827" s="257"/>
      <c r="C827" s="95"/>
      <c r="D827" s="95"/>
      <c r="E827" s="95"/>
      <c r="F827" s="95"/>
      <c r="G827" s="258"/>
    </row>
    <row r="828" spans="1:7" ht="15">
      <c r="A828" s="126"/>
      <c r="B828" s="257"/>
      <c r="C828" s="95"/>
      <c r="D828" s="95"/>
      <c r="E828" s="95"/>
      <c r="F828" s="95"/>
      <c r="G828" s="258"/>
    </row>
    <row r="829" spans="1:7" ht="15">
      <c r="A829" s="126"/>
      <c r="B829" s="257"/>
      <c r="C829" s="95"/>
      <c r="D829" s="95"/>
      <c r="E829" s="95"/>
      <c r="F829" s="95"/>
      <c r="G829" s="258"/>
    </row>
    <row r="830" spans="1:7" ht="15">
      <c r="A830" s="126"/>
      <c r="B830" s="257"/>
      <c r="C830" s="95"/>
      <c r="D830" s="95"/>
      <c r="E830" s="95"/>
      <c r="F830" s="95"/>
      <c r="G830" s="258"/>
    </row>
    <row r="831" spans="1:7" ht="15">
      <c r="A831" s="126"/>
      <c r="B831" s="257"/>
      <c r="C831" s="95"/>
      <c r="D831" s="95"/>
      <c r="E831" s="95"/>
      <c r="F831" s="95"/>
      <c r="G831" s="258"/>
    </row>
    <row r="832" spans="1:7" ht="15">
      <c r="A832" s="126"/>
      <c r="B832" s="257"/>
      <c r="C832" s="95"/>
      <c r="D832" s="95"/>
      <c r="E832" s="95"/>
      <c r="F832" s="95"/>
      <c r="G832" s="258"/>
    </row>
    <row r="833" spans="1:7" ht="15">
      <c r="A833" s="126"/>
      <c r="B833" s="257"/>
      <c r="C833" s="95"/>
      <c r="D833" s="95"/>
      <c r="E833" s="95"/>
      <c r="F833" s="95"/>
      <c r="G833" s="258"/>
    </row>
    <row r="834" spans="1:7" ht="15">
      <c r="A834" s="126"/>
      <c r="B834" s="257"/>
      <c r="C834" s="95"/>
      <c r="D834" s="95"/>
      <c r="E834" s="95"/>
      <c r="F834" s="95"/>
      <c r="G834" s="258"/>
    </row>
    <row r="835" spans="1:7" ht="15">
      <c r="A835" s="126"/>
      <c r="B835" s="257"/>
      <c r="C835" s="95"/>
      <c r="D835" s="95"/>
      <c r="E835" s="95"/>
      <c r="F835" s="95"/>
      <c r="G835" s="258"/>
    </row>
    <row r="836" spans="1:7" ht="15">
      <c r="A836" s="126"/>
      <c r="B836" s="257"/>
      <c r="C836" s="95"/>
      <c r="D836" s="95"/>
      <c r="E836" s="95"/>
      <c r="F836" s="95"/>
      <c r="G836" s="258"/>
    </row>
    <row r="837" spans="1:7" ht="15">
      <c r="A837" s="126"/>
      <c r="B837" s="257"/>
      <c r="C837" s="95"/>
      <c r="D837" s="95"/>
      <c r="E837" s="95"/>
      <c r="F837" s="95"/>
      <c r="G837" s="258"/>
    </row>
    <row r="838" spans="1:7" ht="15">
      <c r="A838" s="126"/>
      <c r="B838" s="257"/>
      <c r="C838" s="95"/>
      <c r="D838" s="95"/>
      <c r="E838" s="95"/>
      <c r="F838" s="95"/>
      <c r="G838" s="258"/>
    </row>
    <row r="839" spans="1:7" ht="15">
      <c r="A839" s="126"/>
      <c r="B839" s="257"/>
      <c r="C839" s="95"/>
      <c r="D839" s="95"/>
      <c r="E839" s="95"/>
      <c r="F839" s="95"/>
      <c r="G839" s="258"/>
    </row>
    <row r="840" spans="1:7" ht="15">
      <c r="A840" s="126"/>
      <c r="B840" s="257"/>
      <c r="C840" s="95"/>
      <c r="D840" s="95"/>
      <c r="E840" s="95"/>
      <c r="F840" s="95"/>
      <c r="G840" s="258"/>
    </row>
    <row r="841" spans="1:7" ht="15">
      <c r="A841" s="126"/>
      <c r="B841" s="257"/>
      <c r="C841" s="95"/>
      <c r="D841" s="95"/>
      <c r="E841" s="95"/>
      <c r="F841" s="95"/>
      <c r="G841" s="258"/>
    </row>
    <row r="842" spans="1:7" ht="15">
      <c r="A842" s="126"/>
      <c r="B842" s="257"/>
      <c r="C842" s="95"/>
      <c r="D842" s="95"/>
      <c r="E842" s="95"/>
      <c r="F842" s="95"/>
      <c r="G842" s="258"/>
    </row>
    <row r="843" spans="1:7" ht="15">
      <c r="A843" s="126"/>
      <c r="B843" s="257"/>
      <c r="C843" s="95"/>
      <c r="D843" s="95"/>
      <c r="E843" s="95"/>
      <c r="F843" s="95"/>
      <c r="G843" s="258"/>
    </row>
    <row r="844" spans="1:7" ht="15">
      <c r="A844" s="126"/>
      <c r="B844" s="257"/>
      <c r="C844" s="95"/>
      <c r="D844" s="95"/>
      <c r="E844" s="95"/>
      <c r="F844" s="95"/>
      <c r="G844" s="258"/>
    </row>
    <row r="845" spans="1:7" ht="15">
      <c r="A845" s="126"/>
      <c r="B845" s="257"/>
      <c r="C845" s="95"/>
      <c r="D845" s="95"/>
      <c r="E845" s="95"/>
      <c r="F845" s="95"/>
      <c r="G845" s="258"/>
    </row>
    <row r="846" spans="1:7" ht="15">
      <c r="A846" s="126"/>
      <c r="B846" s="257"/>
      <c r="C846" s="95"/>
      <c r="D846" s="95"/>
      <c r="E846" s="95"/>
      <c r="F846" s="95"/>
      <c r="G846" s="258"/>
    </row>
    <row r="847" spans="1:7" ht="15">
      <c r="A847" s="126"/>
      <c r="B847" s="257"/>
      <c r="C847" s="95"/>
      <c r="D847" s="95"/>
      <c r="E847" s="95"/>
      <c r="F847" s="95"/>
      <c r="G847" s="258"/>
    </row>
    <row r="848" spans="1:7" ht="15">
      <c r="A848" s="126"/>
      <c r="B848" s="257"/>
      <c r="C848" s="95"/>
      <c r="D848" s="95"/>
      <c r="E848" s="95"/>
      <c r="F848" s="95"/>
      <c r="G848" s="258"/>
    </row>
    <row r="849" spans="1:7" ht="15">
      <c r="A849" s="126"/>
      <c r="B849" s="257"/>
      <c r="C849" s="95"/>
      <c r="D849" s="95"/>
      <c r="E849" s="95"/>
      <c r="F849" s="95"/>
      <c r="G849" s="258"/>
    </row>
    <row r="850" spans="1:7" ht="15">
      <c r="A850" s="126"/>
      <c r="B850" s="257"/>
      <c r="C850" s="95"/>
      <c r="D850" s="95"/>
      <c r="E850" s="95"/>
      <c r="F850" s="95"/>
      <c r="G850" s="258"/>
    </row>
    <row r="851" spans="1:7" ht="15">
      <c r="A851" s="126"/>
      <c r="B851" s="257"/>
      <c r="C851" s="95"/>
      <c r="D851" s="95"/>
      <c r="E851" s="95"/>
      <c r="F851" s="95"/>
      <c r="G851" s="258"/>
    </row>
    <row r="852" spans="1:7" ht="15">
      <c r="A852" s="126"/>
      <c r="B852" s="257"/>
      <c r="C852" s="95"/>
      <c r="D852" s="95"/>
      <c r="E852" s="95"/>
      <c r="F852" s="95"/>
      <c r="G852" s="258"/>
    </row>
    <row r="853" spans="1:7" ht="15">
      <c r="A853" s="126"/>
      <c r="B853" s="257"/>
      <c r="C853" s="95"/>
      <c r="D853" s="95"/>
      <c r="E853" s="95"/>
      <c r="F853" s="95"/>
      <c r="G853" s="258"/>
    </row>
    <row r="854" spans="1:7" ht="15">
      <c r="A854" s="126"/>
      <c r="B854" s="257"/>
      <c r="C854" s="95"/>
      <c r="D854" s="95"/>
      <c r="E854" s="95"/>
      <c r="F854" s="95"/>
      <c r="G854" s="258"/>
    </row>
    <row r="855" spans="1:7" ht="15">
      <c r="A855" s="126"/>
      <c r="B855" s="257"/>
      <c r="C855" s="95"/>
      <c r="D855" s="95"/>
      <c r="E855" s="95"/>
      <c r="F855" s="95"/>
      <c r="G855" s="258"/>
    </row>
    <row r="856" spans="1:7" ht="15">
      <c r="A856" s="126"/>
      <c r="B856" s="257"/>
      <c r="C856" s="95"/>
      <c r="D856" s="95"/>
      <c r="E856" s="95"/>
      <c r="F856" s="95"/>
      <c r="G856" s="258"/>
    </row>
    <row r="857" spans="1:7" ht="15">
      <c r="A857" s="126"/>
      <c r="B857" s="257"/>
      <c r="C857" s="95"/>
      <c r="D857" s="95"/>
      <c r="E857" s="95"/>
      <c r="F857" s="95"/>
      <c r="G857" s="258"/>
    </row>
    <row r="858" spans="1:7" ht="15">
      <c r="A858" s="126"/>
      <c r="B858" s="257"/>
      <c r="C858" s="95"/>
      <c r="D858" s="95"/>
      <c r="E858" s="95"/>
      <c r="F858" s="95"/>
      <c r="G858" s="258"/>
    </row>
    <row r="859" spans="1:7" ht="15">
      <c r="A859" s="126"/>
      <c r="B859" s="257"/>
      <c r="C859" s="95"/>
      <c r="D859" s="95"/>
      <c r="E859" s="95"/>
      <c r="F859" s="95"/>
      <c r="G859" s="258"/>
    </row>
    <row r="860" spans="1:7" ht="15">
      <c r="A860" s="126"/>
      <c r="B860" s="257"/>
      <c r="C860" s="95"/>
      <c r="D860" s="95"/>
      <c r="E860" s="95"/>
      <c r="F860" s="95"/>
      <c r="G860" s="258"/>
    </row>
    <row r="861" spans="1:7" ht="15">
      <c r="A861" s="126"/>
      <c r="B861" s="257"/>
      <c r="C861" s="95"/>
      <c r="D861" s="95"/>
      <c r="E861" s="95"/>
      <c r="F861" s="95"/>
      <c r="G861" s="258"/>
    </row>
    <row r="862" spans="1:7" ht="15">
      <c r="A862" s="126"/>
      <c r="B862" s="257"/>
      <c r="C862" s="95"/>
      <c r="D862" s="95"/>
      <c r="E862" s="95"/>
      <c r="F862" s="95"/>
      <c r="G862" s="258"/>
    </row>
    <row r="863" spans="1:7" ht="15">
      <c r="A863" s="126"/>
      <c r="B863" s="257"/>
      <c r="C863" s="95"/>
      <c r="D863" s="95"/>
      <c r="E863" s="95"/>
      <c r="F863" s="95"/>
      <c r="G863" s="258"/>
    </row>
    <row r="864" spans="1:7" ht="15">
      <c r="A864" s="126"/>
      <c r="B864" s="257"/>
      <c r="C864" s="95"/>
      <c r="D864" s="95"/>
      <c r="E864" s="95"/>
      <c r="F864" s="95"/>
      <c r="G864" s="258"/>
    </row>
    <row r="865" spans="1:7" ht="15">
      <c r="A865" s="126"/>
      <c r="B865" s="257"/>
      <c r="C865" s="95"/>
      <c r="D865" s="95"/>
      <c r="E865" s="95"/>
      <c r="F865" s="95"/>
      <c r="G865" s="258"/>
    </row>
    <row r="866" spans="1:7" ht="15">
      <c r="A866" s="126"/>
      <c r="B866" s="257"/>
      <c r="C866" s="95"/>
      <c r="D866" s="95"/>
      <c r="E866" s="95"/>
      <c r="F866" s="95"/>
      <c r="G866" s="258"/>
    </row>
    <row r="867" spans="1:7" ht="15">
      <c r="A867" s="126"/>
      <c r="B867" s="257"/>
      <c r="C867" s="95"/>
      <c r="D867" s="95"/>
      <c r="E867" s="95"/>
      <c r="F867" s="95"/>
      <c r="G867" s="258"/>
    </row>
    <row r="868" spans="1:7" ht="15">
      <c r="A868" s="126"/>
      <c r="B868" s="257"/>
      <c r="C868" s="95"/>
      <c r="D868" s="95"/>
      <c r="E868" s="95"/>
      <c r="F868" s="95"/>
      <c r="G868" s="258"/>
    </row>
    <row r="869" spans="1:7" ht="15">
      <c r="A869" s="126"/>
      <c r="B869" s="257"/>
      <c r="C869" s="95"/>
      <c r="D869" s="95"/>
      <c r="E869" s="95"/>
      <c r="F869" s="95"/>
      <c r="G869" s="258"/>
    </row>
    <row r="870" spans="1:7" ht="15">
      <c r="A870" s="126"/>
      <c r="B870" s="257"/>
      <c r="C870" s="95"/>
      <c r="D870" s="95"/>
      <c r="E870" s="95"/>
      <c r="F870" s="95"/>
      <c r="G870" s="258"/>
    </row>
    <row r="871" spans="1:7" ht="15">
      <c r="A871" s="126"/>
      <c r="B871" s="257"/>
      <c r="C871" s="95"/>
      <c r="D871" s="95"/>
      <c r="E871" s="95"/>
      <c r="F871" s="95"/>
      <c r="G871" s="258"/>
    </row>
    <row r="872" spans="1:7" ht="15">
      <c r="A872" s="126"/>
      <c r="B872" s="257"/>
      <c r="C872" s="95"/>
      <c r="D872" s="95"/>
      <c r="E872" s="95"/>
      <c r="F872" s="95"/>
      <c r="G872" s="258"/>
    </row>
    <row r="873" spans="1:7" ht="15">
      <c r="A873" s="126"/>
      <c r="B873" s="257"/>
      <c r="C873" s="95"/>
      <c r="D873" s="95"/>
      <c r="E873" s="95"/>
      <c r="F873" s="95"/>
      <c r="G873" s="258"/>
    </row>
    <row r="874" spans="1:7" ht="15">
      <c r="A874" s="126"/>
      <c r="B874" s="257"/>
      <c r="C874" s="95"/>
      <c r="D874" s="95"/>
      <c r="E874" s="95"/>
      <c r="F874" s="95"/>
      <c r="G874" s="258"/>
    </row>
    <row r="875" spans="1:7" ht="15">
      <c r="A875" s="126"/>
      <c r="B875" s="257"/>
      <c r="C875" s="95"/>
      <c r="D875" s="95"/>
      <c r="E875" s="95"/>
      <c r="F875" s="95"/>
      <c r="G875" s="258"/>
    </row>
    <row r="876" spans="1:7" ht="15">
      <c r="A876" s="126"/>
      <c r="B876" s="257"/>
      <c r="C876" s="95"/>
      <c r="D876" s="95"/>
      <c r="E876" s="95"/>
      <c r="F876" s="95"/>
      <c r="G876" s="258"/>
    </row>
    <row r="877" spans="1:7" ht="15">
      <c r="A877" s="126"/>
      <c r="B877" s="257"/>
      <c r="C877" s="95"/>
      <c r="D877" s="95"/>
      <c r="E877" s="95"/>
      <c r="F877" s="95"/>
      <c r="G877" s="258"/>
    </row>
    <row r="878" spans="1:7" ht="15">
      <c r="A878" s="126"/>
      <c r="B878" s="257"/>
      <c r="C878" s="95"/>
      <c r="D878" s="95"/>
      <c r="E878" s="95"/>
      <c r="F878" s="95"/>
      <c r="G878" s="258"/>
    </row>
    <row r="879" spans="1:7" ht="15">
      <c r="A879" s="126"/>
      <c r="B879" s="257"/>
      <c r="C879" s="95"/>
      <c r="D879" s="95"/>
      <c r="E879" s="95"/>
      <c r="F879" s="95"/>
      <c r="G879" s="258"/>
    </row>
    <row r="880" spans="1:7" ht="15">
      <c r="A880" s="126"/>
      <c r="B880" s="257"/>
      <c r="C880" s="95"/>
      <c r="D880" s="95"/>
      <c r="E880" s="95"/>
      <c r="F880" s="95"/>
      <c r="G880" s="258"/>
    </row>
    <row r="881" spans="1:7" ht="15">
      <c r="A881" s="126"/>
      <c r="B881" s="257"/>
      <c r="C881" s="95"/>
      <c r="D881" s="95"/>
      <c r="E881" s="95"/>
      <c r="F881" s="95"/>
      <c r="G881" s="258"/>
    </row>
    <row r="882" spans="1:7" ht="15">
      <c r="A882" s="126"/>
      <c r="B882" s="257"/>
      <c r="C882" s="95"/>
      <c r="D882" s="95"/>
      <c r="E882" s="95"/>
      <c r="F882" s="95"/>
      <c r="G882" s="258"/>
    </row>
    <row r="883" spans="1:7" ht="15">
      <c r="A883" s="126"/>
      <c r="B883" s="257"/>
      <c r="C883" s="95"/>
      <c r="D883" s="95"/>
      <c r="E883" s="95"/>
      <c r="F883" s="95"/>
      <c r="G883" s="258"/>
    </row>
    <row r="884" spans="1:7" ht="15">
      <c r="A884" s="126"/>
      <c r="B884" s="257"/>
      <c r="C884" s="95"/>
      <c r="D884" s="95"/>
      <c r="E884" s="95"/>
      <c r="F884" s="95"/>
      <c r="G884" s="258"/>
    </row>
    <row r="885" spans="1:7" ht="15">
      <c r="A885" s="126"/>
      <c r="B885" s="257"/>
      <c r="C885" s="95"/>
      <c r="D885" s="95"/>
      <c r="E885" s="95"/>
      <c r="F885" s="95"/>
      <c r="G885" s="258"/>
    </row>
    <row r="886" spans="1:7" ht="15">
      <c r="A886" s="126"/>
      <c r="B886" s="257"/>
      <c r="C886" s="95"/>
      <c r="D886" s="95"/>
      <c r="E886" s="95"/>
      <c r="F886" s="95"/>
      <c r="G886" s="258"/>
    </row>
    <row r="887" spans="1:7" ht="15">
      <c r="A887" s="126"/>
      <c r="B887" s="257"/>
      <c r="C887" s="95"/>
      <c r="D887" s="95"/>
      <c r="E887" s="95"/>
      <c r="F887" s="95"/>
      <c r="G887" s="258"/>
    </row>
    <row r="888" spans="1:7" ht="15">
      <c r="A888" s="126"/>
      <c r="B888" s="257"/>
      <c r="C888" s="95"/>
      <c r="D888" s="95"/>
      <c r="E888" s="95"/>
      <c r="F888" s="95"/>
      <c r="G888" s="258"/>
    </row>
    <row r="889" spans="1:7" ht="15">
      <c r="A889" s="126"/>
      <c r="B889" s="257"/>
      <c r="C889" s="95"/>
      <c r="D889" s="95"/>
      <c r="E889" s="95"/>
      <c r="F889" s="95"/>
      <c r="G889" s="258"/>
    </row>
    <row r="890" spans="1:7" ht="15">
      <c r="A890" s="126"/>
      <c r="B890" s="257"/>
      <c r="C890" s="95"/>
      <c r="D890" s="95"/>
      <c r="E890" s="95"/>
      <c r="F890" s="95"/>
      <c r="G890" s="258"/>
    </row>
    <row r="891" spans="1:7" ht="15">
      <c r="A891" s="126"/>
      <c r="B891" s="257"/>
      <c r="C891" s="95"/>
      <c r="D891" s="95"/>
      <c r="E891" s="95"/>
      <c r="F891" s="95"/>
      <c r="G891" s="258"/>
    </row>
    <row r="892" spans="1:7" ht="15">
      <c r="A892" s="126"/>
      <c r="B892" s="257"/>
      <c r="C892" s="95"/>
      <c r="D892" s="95"/>
      <c r="E892" s="95"/>
      <c r="F892" s="95"/>
      <c r="G892" s="258"/>
    </row>
    <row r="893" spans="1:7" ht="15">
      <c r="A893" s="126"/>
      <c r="B893" s="257"/>
      <c r="C893" s="95"/>
      <c r="D893" s="95"/>
      <c r="E893" s="95"/>
      <c r="F893" s="95"/>
      <c r="G893" s="258"/>
    </row>
    <row r="894" spans="1:7" ht="15">
      <c r="A894" s="126"/>
      <c r="B894" s="257"/>
      <c r="C894" s="95"/>
      <c r="D894" s="95"/>
      <c r="E894" s="95"/>
      <c r="F894" s="95"/>
      <c r="G894" s="258"/>
    </row>
    <row r="895" spans="1:7" ht="15">
      <c r="A895" s="126"/>
      <c r="B895" s="257"/>
      <c r="C895" s="95"/>
      <c r="D895" s="95"/>
      <c r="E895" s="95"/>
      <c r="F895" s="95"/>
      <c r="G895" s="258"/>
    </row>
    <row r="896" spans="1:7" ht="15">
      <c r="A896" s="126"/>
      <c r="B896" s="257"/>
      <c r="C896" s="95"/>
      <c r="D896" s="95"/>
      <c r="E896" s="95"/>
      <c r="F896" s="95"/>
      <c r="G896" s="258"/>
    </row>
    <row r="897" spans="1:7" ht="15">
      <c r="A897" s="126"/>
      <c r="B897" s="257"/>
      <c r="C897" s="95"/>
      <c r="D897" s="95"/>
      <c r="E897" s="95"/>
      <c r="F897" s="95"/>
      <c r="G897" s="258"/>
    </row>
    <row r="898" spans="1:7" ht="15">
      <c r="A898" s="126"/>
      <c r="B898" s="257"/>
      <c r="C898" s="95"/>
      <c r="D898" s="95"/>
      <c r="E898" s="95"/>
      <c r="F898" s="95"/>
      <c r="G898" s="258"/>
    </row>
    <row r="899" spans="1:7" ht="15">
      <c r="A899" s="126"/>
      <c r="B899" s="257"/>
      <c r="C899" s="95"/>
      <c r="D899" s="95"/>
      <c r="E899" s="95"/>
      <c r="F899" s="95"/>
      <c r="G899" s="258"/>
    </row>
    <row r="900" spans="1:7" ht="15">
      <c r="A900" s="126"/>
      <c r="B900" s="257"/>
      <c r="C900" s="95"/>
      <c r="D900" s="95"/>
      <c r="E900" s="95"/>
      <c r="F900" s="95"/>
      <c r="G900" s="258"/>
    </row>
    <row r="901" spans="1:7" ht="15">
      <c r="A901" s="126"/>
      <c r="B901" s="257"/>
      <c r="C901" s="95"/>
      <c r="D901" s="95"/>
      <c r="E901" s="95"/>
      <c r="F901" s="95"/>
      <c r="G901" s="258"/>
    </row>
    <row r="902" spans="1:7" ht="15">
      <c r="A902" s="126"/>
      <c r="B902" s="257"/>
      <c r="C902" s="95"/>
      <c r="D902" s="95"/>
      <c r="E902" s="95"/>
      <c r="F902" s="95"/>
      <c r="G902" s="258"/>
    </row>
    <row r="903" spans="1:7" ht="15">
      <c r="A903" s="126"/>
      <c r="B903" s="257"/>
      <c r="C903" s="95"/>
      <c r="D903" s="95"/>
      <c r="E903" s="95"/>
      <c r="F903" s="95"/>
      <c r="G903" s="258"/>
    </row>
    <row r="904" spans="1:7" ht="15">
      <c r="A904" s="126"/>
      <c r="B904" s="257"/>
      <c r="C904" s="95"/>
      <c r="D904" s="95"/>
      <c r="E904" s="95"/>
      <c r="F904" s="95"/>
      <c r="G904" s="258"/>
    </row>
    <row r="905" spans="1:7" ht="15">
      <c r="A905" s="126"/>
      <c r="B905" s="257"/>
      <c r="C905" s="95"/>
      <c r="D905" s="95"/>
      <c r="E905" s="95"/>
      <c r="F905" s="95"/>
      <c r="G905" s="258"/>
    </row>
    <row r="906" spans="1:7" ht="15">
      <c r="A906" s="126"/>
      <c r="B906" s="257"/>
      <c r="C906" s="95"/>
      <c r="D906" s="95"/>
      <c r="E906" s="95"/>
      <c r="F906" s="95"/>
      <c r="G906" s="258"/>
    </row>
    <row r="907" spans="1:7" ht="15">
      <c r="A907" s="126"/>
      <c r="B907" s="257"/>
      <c r="C907" s="95"/>
      <c r="D907" s="95"/>
      <c r="E907" s="95"/>
      <c r="F907" s="95"/>
      <c r="G907" s="258"/>
    </row>
    <row r="908" spans="1:7" ht="15">
      <c r="A908" s="126"/>
      <c r="B908" s="257"/>
      <c r="C908" s="95"/>
      <c r="D908" s="95"/>
      <c r="E908" s="95"/>
      <c r="F908" s="95"/>
      <c r="G908" s="258"/>
    </row>
    <row r="909" spans="1:7" ht="15">
      <c r="A909" s="126"/>
      <c r="B909" s="257"/>
      <c r="C909" s="95"/>
      <c r="D909" s="95"/>
      <c r="E909" s="95"/>
      <c r="F909" s="95"/>
      <c r="G909" s="258"/>
    </row>
    <row r="910" spans="1:7" ht="15">
      <c r="A910" s="126"/>
      <c r="B910" s="257"/>
      <c r="C910" s="95"/>
      <c r="D910" s="95"/>
      <c r="E910" s="95"/>
      <c r="F910" s="95"/>
      <c r="G910" s="258"/>
    </row>
    <row r="911" spans="1:7" ht="15">
      <c r="A911" s="126"/>
      <c r="B911" s="257"/>
      <c r="C911" s="95"/>
      <c r="D911" s="95"/>
      <c r="E911" s="95"/>
      <c r="F911" s="95"/>
      <c r="G911" s="258"/>
    </row>
    <row r="912" spans="1:7" ht="15">
      <c r="A912" s="126"/>
      <c r="B912" s="257"/>
      <c r="C912" s="95"/>
      <c r="D912" s="95"/>
      <c r="E912" s="95"/>
      <c r="F912" s="95"/>
      <c r="G912" s="258"/>
    </row>
    <row r="913" spans="1:7" ht="15">
      <c r="A913" s="126"/>
      <c r="B913" s="257"/>
      <c r="C913" s="95"/>
      <c r="D913" s="95"/>
      <c r="E913" s="95"/>
      <c r="F913" s="95"/>
      <c r="G913" s="258"/>
    </row>
    <row r="914" spans="1:7" ht="15">
      <c r="A914" s="126"/>
      <c r="B914" s="257"/>
      <c r="C914" s="95"/>
      <c r="D914" s="95"/>
      <c r="E914" s="95"/>
      <c r="F914" s="95"/>
      <c r="G914" s="258"/>
    </row>
    <row r="915" spans="1:7" ht="15">
      <c r="A915" s="126"/>
      <c r="B915" s="257"/>
      <c r="C915" s="95"/>
      <c r="D915" s="95"/>
      <c r="E915" s="95"/>
      <c r="F915" s="95"/>
      <c r="G915" s="258"/>
    </row>
    <row r="916" spans="1:7" ht="15">
      <c r="A916" s="126"/>
      <c r="B916" s="257"/>
      <c r="C916" s="95"/>
      <c r="D916" s="95"/>
      <c r="E916" s="95"/>
      <c r="F916" s="95"/>
      <c r="G916" s="258"/>
    </row>
    <row r="917" spans="1:7" ht="15">
      <c r="A917" s="126"/>
      <c r="B917" s="257"/>
      <c r="C917" s="95"/>
      <c r="D917" s="95"/>
      <c r="E917" s="95"/>
      <c r="F917" s="95"/>
      <c r="G917" s="258"/>
    </row>
    <row r="918" spans="1:7" ht="15">
      <c r="A918" s="126"/>
      <c r="B918" s="257"/>
      <c r="C918" s="95"/>
      <c r="D918" s="95"/>
      <c r="E918" s="95"/>
      <c r="F918" s="95"/>
      <c r="G918" s="258"/>
    </row>
    <row r="919" spans="1:7" ht="15">
      <c r="A919" s="126"/>
      <c r="B919" s="257"/>
      <c r="C919" s="95"/>
      <c r="D919" s="95"/>
      <c r="E919" s="95"/>
      <c r="F919" s="95"/>
      <c r="G919" s="258"/>
    </row>
    <row r="920" spans="1:7" ht="15">
      <c r="A920" s="126"/>
      <c r="B920" s="257"/>
      <c r="C920" s="95"/>
      <c r="D920" s="95"/>
      <c r="E920" s="95"/>
      <c r="F920" s="95"/>
      <c r="G920" s="258"/>
    </row>
    <row r="921" spans="1:7" ht="15">
      <c r="A921" s="126"/>
      <c r="B921" s="257"/>
      <c r="C921" s="95"/>
      <c r="D921" s="95"/>
      <c r="E921" s="95"/>
      <c r="F921" s="95"/>
      <c r="G921" s="258"/>
    </row>
    <row r="922" spans="1:7" ht="15">
      <c r="A922" s="126"/>
      <c r="B922" s="257"/>
      <c r="C922" s="95"/>
      <c r="D922" s="95"/>
      <c r="E922" s="95"/>
      <c r="F922" s="95"/>
      <c r="G922" s="258"/>
    </row>
    <row r="923" spans="1:7" ht="15">
      <c r="A923" s="126"/>
      <c r="B923" s="257"/>
      <c r="C923" s="95"/>
      <c r="D923" s="95"/>
      <c r="E923" s="95"/>
      <c r="F923" s="95"/>
      <c r="G923" s="258"/>
    </row>
    <row r="924" spans="1:7" ht="15">
      <c r="A924" s="126"/>
      <c r="B924" s="257"/>
      <c r="C924" s="95"/>
      <c r="D924" s="95"/>
      <c r="E924" s="95"/>
      <c r="F924" s="95"/>
      <c r="G924" s="258"/>
    </row>
    <row r="925" spans="1:7" ht="15">
      <c r="A925" s="126"/>
      <c r="B925" s="257"/>
      <c r="C925" s="95"/>
      <c r="D925" s="95"/>
      <c r="E925" s="95"/>
      <c r="F925" s="95"/>
      <c r="G925" s="258"/>
    </row>
    <row r="926" spans="1:7" ht="15">
      <c r="A926" s="126"/>
      <c r="B926" s="257"/>
      <c r="C926" s="95"/>
      <c r="D926" s="95"/>
      <c r="E926" s="95"/>
      <c r="F926" s="95"/>
      <c r="G926" s="258"/>
    </row>
    <row r="927" spans="1:7" ht="15">
      <c r="A927" s="126"/>
      <c r="B927" s="257"/>
      <c r="C927" s="95"/>
      <c r="D927" s="95"/>
      <c r="E927" s="95"/>
      <c r="F927" s="95"/>
      <c r="G927" s="258"/>
    </row>
    <row r="928" spans="1:7" ht="15">
      <c r="A928" s="126"/>
      <c r="B928" s="257"/>
      <c r="C928" s="95"/>
      <c r="D928" s="95"/>
      <c r="E928" s="95"/>
      <c r="F928" s="95"/>
      <c r="G928" s="258"/>
    </row>
    <row r="929" spans="1:7" ht="15">
      <c r="A929" s="126"/>
      <c r="B929" s="257"/>
      <c r="C929" s="95"/>
      <c r="D929" s="95"/>
      <c r="E929" s="95"/>
      <c r="F929" s="95"/>
      <c r="G929" s="258"/>
    </row>
    <row r="930" spans="1:7" ht="15">
      <c r="A930" s="126"/>
      <c r="B930" s="257"/>
      <c r="C930" s="95"/>
      <c r="D930" s="95"/>
      <c r="E930" s="95"/>
      <c r="F930" s="95"/>
      <c r="G930" s="258"/>
    </row>
    <row r="931" spans="1:7" ht="15">
      <c r="A931" s="126"/>
      <c r="B931" s="257"/>
      <c r="C931" s="95"/>
      <c r="D931" s="95"/>
      <c r="E931" s="95"/>
      <c r="F931" s="95"/>
      <c r="G931" s="258"/>
    </row>
    <row r="932" spans="1:7" ht="15">
      <c r="A932" s="126"/>
      <c r="B932" s="257"/>
      <c r="C932" s="95"/>
      <c r="D932" s="95"/>
      <c r="E932" s="95"/>
      <c r="F932" s="95"/>
      <c r="G932" s="258"/>
    </row>
    <row r="933" spans="1:7" ht="15">
      <c r="A933" s="126"/>
      <c r="B933" s="257"/>
      <c r="C933" s="95"/>
      <c r="D933" s="95"/>
      <c r="E933" s="95"/>
      <c r="F933" s="95"/>
      <c r="G933" s="258"/>
    </row>
    <row r="934" spans="1:7" ht="15">
      <c r="A934" s="126"/>
      <c r="B934" s="257"/>
      <c r="C934" s="95"/>
      <c r="D934" s="95"/>
      <c r="E934" s="95"/>
      <c r="F934" s="95"/>
      <c r="G934" s="258"/>
    </row>
    <row r="935" spans="1:7" ht="15">
      <c r="A935" s="126"/>
      <c r="B935" s="257"/>
      <c r="C935" s="95"/>
      <c r="D935" s="95"/>
      <c r="E935" s="95"/>
      <c r="F935" s="95"/>
      <c r="G935" s="258"/>
    </row>
    <row r="936" spans="1:7" ht="15">
      <c r="A936" s="126"/>
      <c r="B936" s="257"/>
      <c r="C936" s="95"/>
      <c r="D936" s="95"/>
      <c r="E936" s="95"/>
      <c r="F936" s="95"/>
      <c r="G936" s="258"/>
    </row>
    <row r="937" spans="1:7" ht="15">
      <c r="A937" s="126"/>
      <c r="B937" s="257"/>
      <c r="C937" s="95"/>
      <c r="D937" s="95"/>
      <c r="E937" s="95"/>
      <c r="F937" s="95"/>
      <c r="G937" s="258"/>
    </row>
    <row r="938" spans="1:7" ht="15">
      <c r="A938" s="126"/>
      <c r="B938" s="257"/>
      <c r="C938" s="95"/>
      <c r="D938" s="95"/>
      <c r="E938" s="95"/>
      <c r="F938" s="95"/>
      <c r="G938" s="258"/>
    </row>
    <row r="939" spans="1:7" ht="15">
      <c r="A939" s="126"/>
      <c r="B939" s="257"/>
      <c r="C939" s="95"/>
      <c r="D939" s="95"/>
      <c r="E939" s="95"/>
      <c r="F939" s="95"/>
      <c r="G939" s="258"/>
    </row>
    <row r="940" spans="1:7" ht="15">
      <c r="A940" s="126"/>
      <c r="B940" s="257"/>
      <c r="C940" s="95"/>
      <c r="D940" s="95"/>
      <c r="E940" s="95"/>
      <c r="F940" s="95"/>
      <c r="G940" s="258"/>
    </row>
    <row r="941" spans="1:7" ht="15">
      <c r="A941" s="126"/>
      <c r="B941" s="257"/>
      <c r="C941" s="95"/>
      <c r="D941" s="95"/>
      <c r="E941" s="95"/>
      <c r="F941" s="95"/>
      <c r="G941" s="258"/>
    </row>
    <row r="942" spans="1:7" ht="15">
      <c r="A942" s="126"/>
      <c r="B942" s="257"/>
      <c r="C942" s="95"/>
      <c r="D942" s="95"/>
      <c r="E942" s="95"/>
      <c r="F942" s="95"/>
      <c r="G942" s="258"/>
    </row>
    <row r="943" spans="1:7" ht="15">
      <c r="A943" s="126"/>
      <c r="B943" s="257"/>
      <c r="C943" s="95"/>
      <c r="D943" s="95"/>
      <c r="E943" s="95"/>
      <c r="F943" s="95"/>
      <c r="G943" s="258"/>
    </row>
    <row r="944" spans="1:7" ht="15">
      <c r="A944" s="126"/>
      <c r="B944" s="257"/>
      <c r="C944" s="95"/>
      <c r="D944" s="95"/>
      <c r="E944" s="95"/>
      <c r="F944" s="95"/>
      <c r="G944" s="258"/>
    </row>
    <row r="945" spans="1:7" ht="15">
      <c r="A945" s="126"/>
      <c r="B945" s="257"/>
      <c r="C945" s="95"/>
      <c r="D945" s="95"/>
      <c r="E945" s="95"/>
      <c r="F945" s="95"/>
      <c r="G945" s="258"/>
    </row>
    <row r="946" spans="1:7" ht="15">
      <c r="A946" s="126"/>
      <c r="B946" s="257"/>
      <c r="C946" s="95"/>
      <c r="D946" s="95"/>
      <c r="E946" s="95"/>
      <c r="F946" s="95"/>
      <c r="G946" s="258"/>
    </row>
    <row r="947" spans="1:7" ht="15">
      <c r="A947" s="126"/>
      <c r="B947" s="257"/>
      <c r="C947" s="95"/>
      <c r="D947" s="95"/>
      <c r="E947" s="95"/>
      <c r="F947" s="95"/>
      <c r="G947" s="258"/>
    </row>
    <row r="948" spans="1:7" ht="15">
      <c r="A948" s="126"/>
      <c r="B948" s="257"/>
      <c r="C948" s="95"/>
      <c r="D948" s="95"/>
      <c r="E948" s="95"/>
      <c r="F948" s="95"/>
      <c r="G948" s="258"/>
    </row>
    <row r="949" spans="1:7" ht="15">
      <c r="A949" s="126"/>
      <c r="B949" s="257"/>
      <c r="C949" s="95"/>
      <c r="D949" s="95"/>
      <c r="E949" s="95"/>
      <c r="F949" s="95"/>
      <c r="G949" s="258"/>
    </row>
    <row r="950" spans="1:7" ht="15">
      <c r="A950" s="126"/>
      <c r="B950" s="257"/>
      <c r="C950" s="95"/>
      <c r="D950" s="95"/>
      <c r="E950" s="95"/>
      <c r="F950" s="95"/>
      <c r="G950" s="258"/>
    </row>
    <row r="951" spans="1:7" ht="15">
      <c r="A951" s="126"/>
      <c r="B951" s="257"/>
      <c r="C951" s="95"/>
      <c r="D951" s="95"/>
      <c r="E951" s="95"/>
      <c r="F951" s="95"/>
      <c r="G951" s="258"/>
    </row>
    <row r="952" spans="1:7" ht="15">
      <c r="A952" s="126"/>
      <c r="B952" s="257"/>
      <c r="C952" s="95"/>
      <c r="D952" s="95"/>
      <c r="E952" s="95"/>
      <c r="F952" s="95"/>
      <c r="G952" s="258"/>
    </row>
    <row r="953" spans="1:7" ht="15">
      <c r="A953" s="126"/>
      <c r="B953" s="257"/>
      <c r="C953" s="95"/>
      <c r="D953" s="95"/>
      <c r="E953" s="95"/>
      <c r="F953" s="95"/>
      <c r="G953" s="258"/>
    </row>
    <row r="954" spans="1:7" ht="15">
      <c r="A954" s="126"/>
      <c r="B954" s="257"/>
      <c r="C954" s="95"/>
      <c r="D954" s="95"/>
      <c r="E954" s="95"/>
      <c r="F954" s="95"/>
      <c r="G954" s="258"/>
    </row>
    <row r="955" spans="1:7" ht="15">
      <c r="A955" s="126"/>
      <c r="B955" s="257"/>
      <c r="C955" s="95"/>
      <c r="D955" s="95"/>
      <c r="E955" s="95"/>
      <c r="F955" s="95"/>
      <c r="G955" s="258"/>
    </row>
    <row r="956" spans="1:7" ht="15">
      <c r="A956" s="126"/>
      <c r="B956" s="257"/>
      <c r="C956" s="95"/>
      <c r="D956" s="95"/>
      <c r="E956" s="95"/>
      <c r="F956" s="95"/>
      <c r="G956" s="258"/>
    </row>
    <row r="957" spans="1:7" ht="15">
      <c r="A957" s="126"/>
      <c r="B957" s="257"/>
      <c r="C957" s="95"/>
      <c r="D957" s="95"/>
      <c r="E957" s="95"/>
      <c r="F957" s="95"/>
      <c r="G957" s="258"/>
    </row>
    <row r="958" spans="1:7" ht="15">
      <c r="A958" s="126"/>
      <c r="B958" s="257"/>
      <c r="C958" s="95"/>
      <c r="D958" s="95"/>
      <c r="E958" s="95"/>
      <c r="F958" s="95"/>
      <c r="G958" s="258"/>
    </row>
    <row r="959" spans="1:7" ht="15">
      <c r="A959" s="126"/>
      <c r="B959" s="257"/>
      <c r="C959" s="95"/>
      <c r="D959" s="95"/>
      <c r="E959" s="95"/>
      <c r="F959" s="95"/>
      <c r="G959" s="258"/>
    </row>
    <row r="960" spans="1:7" ht="15">
      <c r="A960" s="126"/>
      <c r="B960" s="257"/>
      <c r="C960" s="95"/>
      <c r="D960" s="95"/>
      <c r="E960" s="95"/>
      <c r="F960" s="95"/>
      <c r="G960" s="258"/>
    </row>
    <row r="961" spans="1:7" ht="15">
      <c r="A961" s="126"/>
      <c r="B961" s="257"/>
      <c r="C961" s="95"/>
      <c r="D961" s="95"/>
      <c r="E961" s="95"/>
      <c r="F961" s="95"/>
      <c r="G961" s="258"/>
    </row>
    <row r="962" spans="1:7" ht="15">
      <c r="A962" s="126"/>
      <c r="B962" s="257"/>
      <c r="C962" s="95"/>
      <c r="D962" s="95"/>
      <c r="E962" s="95"/>
      <c r="F962" s="95"/>
      <c r="G962" s="258"/>
    </row>
    <row r="963" spans="1:7" ht="15">
      <c r="A963" s="126"/>
      <c r="B963" s="257"/>
      <c r="C963" s="95"/>
      <c r="D963" s="95"/>
      <c r="E963" s="95"/>
      <c r="F963" s="95"/>
      <c r="G963" s="258"/>
    </row>
    <row r="964" spans="1:7" ht="15">
      <c r="A964" s="126"/>
      <c r="B964" s="257"/>
      <c r="C964" s="95"/>
      <c r="D964" s="95"/>
      <c r="E964" s="95"/>
      <c r="F964" s="95"/>
      <c r="G964" s="258"/>
    </row>
    <row r="965" spans="1:7" ht="15">
      <c r="A965" s="126"/>
      <c r="B965" s="257"/>
      <c r="C965" s="95"/>
      <c r="D965" s="95"/>
      <c r="E965" s="95"/>
      <c r="F965" s="95"/>
      <c r="G965" s="258"/>
    </row>
    <row r="966" spans="1:7" ht="15">
      <c r="A966" s="126"/>
      <c r="B966" s="257"/>
      <c r="C966" s="95"/>
      <c r="D966" s="95"/>
      <c r="E966" s="95"/>
      <c r="F966" s="95"/>
      <c r="G966" s="258"/>
    </row>
    <row r="967" spans="1:7" ht="15">
      <c r="A967" s="126"/>
      <c r="B967" s="257"/>
      <c r="C967" s="95"/>
      <c r="D967" s="95"/>
      <c r="E967" s="95"/>
      <c r="F967" s="95"/>
      <c r="G967" s="258"/>
    </row>
    <row r="968" spans="1:7" ht="15">
      <c r="A968" s="126"/>
      <c r="B968" s="257"/>
      <c r="C968" s="95"/>
      <c r="D968" s="95"/>
      <c r="E968" s="95"/>
      <c r="F968" s="95"/>
      <c r="G968" s="258"/>
    </row>
    <row r="969" spans="1:7" ht="15">
      <c r="A969" s="126"/>
      <c r="B969" s="257"/>
      <c r="C969" s="95"/>
      <c r="D969" s="95"/>
      <c r="E969" s="95"/>
      <c r="F969" s="95"/>
      <c r="G969" s="258"/>
    </row>
    <row r="970" spans="1:7" ht="15">
      <c r="A970" s="126"/>
      <c r="B970" s="257"/>
      <c r="C970" s="95"/>
      <c r="D970" s="95"/>
      <c r="E970" s="95"/>
      <c r="F970" s="95"/>
      <c r="G970" s="258"/>
    </row>
    <row r="971" spans="1:7" ht="15">
      <c r="A971" s="126"/>
      <c r="B971" s="257"/>
      <c r="C971" s="95"/>
      <c r="D971" s="95"/>
      <c r="E971" s="95"/>
      <c r="F971" s="95"/>
      <c r="G971" s="258"/>
    </row>
    <row r="972" spans="1:7" ht="15">
      <c r="A972" s="126"/>
      <c r="B972" s="257"/>
      <c r="C972" s="95"/>
      <c r="D972" s="95"/>
      <c r="E972" s="95"/>
      <c r="F972" s="95"/>
      <c r="G972" s="258"/>
    </row>
    <row r="973" spans="1:7" ht="15">
      <c r="A973" s="126"/>
      <c r="B973" s="257"/>
      <c r="C973" s="95"/>
      <c r="D973" s="95"/>
      <c r="E973" s="95"/>
      <c r="F973" s="95"/>
      <c r="G973" s="258"/>
    </row>
    <row r="974" spans="1:7" ht="15">
      <c r="A974" s="126"/>
      <c r="B974" s="257"/>
      <c r="C974" s="95"/>
      <c r="D974" s="95"/>
      <c r="E974" s="95"/>
      <c r="F974" s="95"/>
      <c r="G974" s="258"/>
    </row>
    <row r="975" spans="1:7" ht="15">
      <c r="A975" s="126"/>
      <c r="B975" s="257"/>
      <c r="C975" s="95"/>
      <c r="D975" s="95"/>
      <c r="E975" s="95"/>
      <c r="F975" s="95"/>
      <c r="G975" s="258"/>
    </row>
    <row r="976" spans="1:7" ht="15">
      <c r="A976" s="126"/>
      <c r="B976" s="257"/>
      <c r="C976" s="95"/>
      <c r="D976" s="95"/>
      <c r="E976" s="95"/>
      <c r="F976" s="95"/>
      <c r="G976" s="258"/>
    </row>
    <row r="977" spans="1:7" ht="15">
      <c r="A977" s="126"/>
      <c r="B977" s="257"/>
      <c r="C977" s="95"/>
      <c r="D977" s="95"/>
      <c r="E977" s="95"/>
      <c r="F977" s="95"/>
      <c r="G977" s="258"/>
    </row>
    <row r="978" spans="1:7" ht="15">
      <c r="A978" s="126"/>
      <c r="B978" s="257"/>
      <c r="C978" s="95"/>
      <c r="D978" s="95"/>
      <c r="E978" s="95"/>
      <c r="F978" s="95"/>
      <c r="G978" s="258"/>
    </row>
    <row r="979" spans="1:7" ht="15">
      <c r="A979" s="126"/>
      <c r="B979" s="257"/>
      <c r="C979" s="95"/>
      <c r="D979" s="95"/>
      <c r="E979" s="95"/>
      <c r="F979" s="95"/>
      <c r="G979" s="258"/>
    </row>
    <row r="980" spans="1:7" ht="15">
      <c r="A980" s="126"/>
      <c r="B980" s="257"/>
      <c r="C980" s="95"/>
      <c r="D980" s="95"/>
      <c r="E980" s="95"/>
      <c r="F980" s="95"/>
      <c r="G980" s="258"/>
    </row>
    <row r="981" spans="1:7" ht="15">
      <c r="A981" s="126"/>
      <c r="B981" s="257"/>
      <c r="C981" s="95"/>
      <c r="D981" s="95"/>
      <c r="E981" s="95"/>
      <c r="F981" s="95"/>
      <c r="G981" s="258"/>
    </row>
    <row r="982" spans="1:7" ht="15">
      <c r="A982" s="126"/>
      <c r="B982" s="257"/>
      <c r="C982" s="95"/>
      <c r="D982" s="95"/>
      <c r="E982" s="95"/>
      <c r="F982" s="95"/>
      <c r="G982" s="258"/>
    </row>
    <row r="983" spans="1:7" ht="15">
      <c r="A983" s="126"/>
      <c r="B983" s="257"/>
      <c r="C983" s="95"/>
      <c r="D983" s="95"/>
      <c r="E983" s="95"/>
      <c r="F983" s="95"/>
      <c r="G983" s="258"/>
    </row>
    <row r="984" spans="1:7" ht="15">
      <c r="A984" s="126"/>
      <c r="B984" s="257"/>
      <c r="C984" s="95"/>
      <c r="D984" s="95"/>
      <c r="E984" s="95"/>
      <c r="F984" s="95"/>
      <c r="G984" s="258"/>
    </row>
    <row r="985" spans="1:7" ht="15">
      <c r="A985" s="126"/>
      <c r="B985" s="257"/>
      <c r="C985" s="95"/>
      <c r="D985" s="95"/>
      <c r="E985" s="95"/>
      <c r="F985" s="95"/>
      <c r="G985" s="258"/>
    </row>
    <row r="986" spans="1:7" ht="15">
      <c r="A986" s="126"/>
      <c r="B986" s="257"/>
      <c r="C986" s="95"/>
      <c r="D986" s="95"/>
      <c r="E986" s="95"/>
      <c r="F986" s="95"/>
      <c r="G986" s="258"/>
    </row>
    <row r="987" spans="1:7" ht="15">
      <c r="A987" s="126"/>
      <c r="B987" s="257"/>
      <c r="C987" s="95"/>
      <c r="D987" s="95"/>
      <c r="E987" s="95"/>
      <c r="F987" s="95"/>
      <c r="G987" s="258"/>
    </row>
    <row r="988" spans="1:7" ht="15">
      <c r="A988" s="126"/>
      <c r="B988" s="257"/>
      <c r="C988" s="95"/>
      <c r="D988" s="95"/>
      <c r="E988" s="95"/>
      <c r="F988" s="95"/>
      <c r="G988" s="258"/>
    </row>
    <row r="989" spans="1:7" ht="15">
      <c r="A989" s="126"/>
      <c r="B989" s="257"/>
      <c r="C989" s="95"/>
      <c r="D989" s="95"/>
      <c r="E989" s="95"/>
      <c r="F989" s="95"/>
      <c r="G989" s="258"/>
    </row>
    <row r="990" spans="1:7" ht="15">
      <c r="A990" s="126"/>
      <c r="B990" s="257"/>
      <c r="C990" s="95"/>
      <c r="D990" s="95"/>
      <c r="E990" s="95"/>
      <c r="F990" s="95"/>
      <c r="G990" s="258"/>
    </row>
    <row r="991" spans="1:7" ht="15">
      <c r="A991" s="126"/>
      <c r="B991" s="257"/>
      <c r="C991" s="95"/>
      <c r="D991" s="95"/>
      <c r="E991" s="95"/>
      <c r="F991" s="95"/>
      <c r="G991" s="258"/>
    </row>
    <row r="992" spans="1:7" ht="15">
      <c r="A992" s="126"/>
      <c r="B992" s="257"/>
      <c r="C992" s="95"/>
      <c r="D992" s="95"/>
      <c r="E992" s="95"/>
      <c r="F992" s="95"/>
      <c r="G992" s="258"/>
    </row>
    <row r="993" spans="1:7" ht="15">
      <c r="A993" s="126"/>
      <c r="B993" s="257"/>
      <c r="C993" s="95"/>
      <c r="D993" s="95"/>
      <c r="E993" s="95"/>
      <c r="F993" s="95"/>
      <c r="G993" s="258"/>
    </row>
    <row r="994" spans="1:7" ht="15">
      <c r="A994" s="126"/>
      <c r="B994" s="257"/>
      <c r="C994" s="95"/>
      <c r="D994" s="95"/>
      <c r="E994" s="95"/>
      <c r="F994" s="95"/>
      <c r="G994" s="258"/>
    </row>
    <row r="995" spans="1:7" ht="15">
      <c r="A995" s="126"/>
      <c r="B995" s="257"/>
      <c r="C995" s="95"/>
      <c r="D995" s="95"/>
      <c r="E995" s="95"/>
      <c r="F995" s="95"/>
      <c r="G995" s="258"/>
    </row>
    <row r="996" spans="1:7" ht="15">
      <c r="A996" s="126"/>
      <c r="B996" s="257"/>
      <c r="C996" s="95"/>
      <c r="D996" s="95"/>
      <c r="E996" s="95"/>
      <c r="F996" s="95"/>
      <c r="G996" s="258"/>
    </row>
    <row r="997" spans="1:7" ht="15">
      <c r="A997" s="126"/>
      <c r="B997" s="257"/>
      <c r="C997" s="95"/>
      <c r="D997" s="95"/>
      <c r="E997" s="95"/>
      <c r="F997" s="95"/>
      <c r="G997" s="258"/>
    </row>
    <row r="998" spans="1:7" ht="15">
      <c r="A998" s="126"/>
      <c r="B998" s="257"/>
      <c r="C998" s="95"/>
      <c r="D998" s="95"/>
      <c r="E998" s="95"/>
      <c r="F998" s="95"/>
      <c r="G998" s="258"/>
    </row>
    <row r="999" spans="1:7" ht="15">
      <c r="A999" s="126"/>
      <c r="B999" s="257"/>
      <c r="C999" s="95"/>
      <c r="D999" s="95"/>
      <c r="E999" s="95"/>
      <c r="F999" s="95"/>
      <c r="G999" s="258"/>
    </row>
    <row r="1000" spans="1:7" ht="15">
      <c r="A1000" s="126"/>
      <c r="B1000" s="257"/>
      <c r="C1000" s="95"/>
      <c r="D1000" s="95"/>
      <c r="E1000" s="95"/>
      <c r="F1000" s="95"/>
      <c r="G1000" s="258"/>
    </row>
    <row r="1001" spans="1:7" ht="15">
      <c r="A1001" s="126"/>
      <c r="B1001" s="257"/>
      <c r="C1001" s="95"/>
      <c r="D1001" s="95"/>
      <c r="E1001" s="95"/>
      <c r="F1001" s="95"/>
      <c r="G1001" s="258"/>
    </row>
    <row r="1002" spans="1:7" ht="15">
      <c r="A1002" s="126"/>
      <c r="B1002" s="257"/>
      <c r="C1002" s="95"/>
      <c r="D1002" s="95"/>
      <c r="E1002" s="95"/>
      <c r="F1002" s="95"/>
      <c r="G1002" s="258"/>
    </row>
    <row r="1003" spans="1:7" ht="15">
      <c r="A1003" s="126"/>
      <c r="B1003" s="257"/>
      <c r="C1003" s="95"/>
      <c r="D1003" s="95"/>
      <c r="E1003" s="95"/>
      <c r="F1003" s="95"/>
      <c r="G1003" s="258"/>
    </row>
    <row r="1004" spans="1:7" ht="15">
      <c r="A1004" s="126"/>
      <c r="B1004" s="257"/>
      <c r="C1004" s="95"/>
      <c r="D1004" s="95"/>
      <c r="E1004" s="95"/>
      <c r="F1004" s="95"/>
      <c r="G1004" s="258"/>
    </row>
    <row r="1005" spans="1:7" ht="15">
      <c r="A1005" s="126"/>
      <c r="B1005" s="257"/>
      <c r="C1005" s="95"/>
      <c r="D1005" s="95"/>
      <c r="E1005" s="95"/>
      <c r="F1005" s="95"/>
      <c r="G1005" s="258"/>
    </row>
    <row r="1006" spans="1:7" ht="15">
      <c r="A1006" s="126"/>
      <c r="B1006" s="257"/>
      <c r="C1006" s="95"/>
      <c r="D1006" s="95"/>
      <c r="E1006" s="95"/>
      <c r="F1006" s="95"/>
      <c r="G1006" s="258"/>
    </row>
    <row r="1007" spans="1:7" ht="15">
      <c r="A1007" s="126"/>
      <c r="B1007" s="257"/>
      <c r="C1007" s="95"/>
      <c r="D1007" s="95"/>
      <c r="E1007" s="95"/>
      <c r="F1007" s="95"/>
      <c r="G1007" s="258"/>
    </row>
    <row r="1008" spans="1:7" ht="15">
      <c r="A1008" s="126"/>
      <c r="B1008" s="257"/>
      <c r="C1008" s="95"/>
      <c r="D1008" s="95"/>
      <c r="E1008" s="95"/>
      <c r="F1008" s="95"/>
      <c r="G1008" s="258"/>
    </row>
    <row r="1009" spans="1:7" ht="15">
      <c r="A1009" s="126"/>
      <c r="B1009" s="257"/>
      <c r="C1009" s="95"/>
      <c r="D1009" s="95"/>
      <c r="E1009" s="95"/>
      <c r="F1009" s="95"/>
      <c r="G1009" s="258"/>
    </row>
    <row r="1010" spans="1:7" ht="15">
      <c r="A1010" s="126"/>
      <c r="B1010" s="257"/>
      <c r="C1010" s="95"/>
      <c r="D1010" s="95"/>
      <c r="E1010" s="95"/>
      <c r="F1010" s="95"/>
      <c r="G1010" s="258"/>
    </row>
    <row r="1011" spans="1:7" ht="15">
      <c r="A1011" s="126"/>
      <c r="B1011" s="257"/>
      <c r="C1011" s="95"/>
      <c r="D1011" s="95"/>
      <c r="E1011" s="95"/>
      <c r="F1011" s="95"/>
      <c r="G1011" s="258"/>
    </row>
    <row r="1012" spans="1:7" ht="15">
      <c r="A1012" s="126"/>
      <c r="B1012" s="257"/>
      <c r="C1012" s="95"/>
      <c r="D1012" s="95"/>
      <c r="E1012" s="95"/>
      <c r="F1012" s="95"/>
      <c r="G1012" s="258"/>
    </row>
    <row r="1013" spans="1:7" ht="15">
      <c r="A1013" s="126"/>
      <c r="B1013" s="257"/>
      <c r="C1013" s="95"/>
      <c r="D1013" s="95"/>
      <c r="E1013" s="95"/>
      <c r="F1013" s="95"/>
      <c r="G1013" s="258"/>
    </row>
    <row r="1014" spans="1:7" ht="15">
      <c r="A1014" s="126"/>
      <c r="B1014" s="257"/>
      <c r="C1014" s="95"/>
      <c r="D1014" s="95"/>
      <c r="E1014" s="95"/>
      <c r="F1014" s="95"/>
      <c r="G1014" s="258"/>
    </row>
    <row r="1015" spans="1:7" ht="15">
      <c r="A1015" s="126"/>
      <c r="B1015" s="257"/>
      <c r="C1015" s="95"/>
      <c r="D1015" s="95"/>
      <c r="E1015" s="95"/>
      <c r="F1015" s="95"/>
      <c r="G1015" s="258"/>
    </row>
    <row r="1016" spans="1:7" ht="15">
      <c r="A1016" s="126"/>
      <c r="B1016" s="257"/>
      <c r="C1016" s="95"/>
      <c r="D1016" s="95"/>
      <c r="E1016" s="95"/>
      <c r="F1016" s="95"/>
      <c r="G1016" s="258"/>
    </row>
    <row r="1017" spans="1:7" ht="15">
      <c r="A1017" s="126"/>
      <c r="B1017" s="257"/>
      <c r="C1017" s="95"/>
      <c r="D1017" s="95"/>
      <c r="E1017" s="95"/>
      <c r="F1017" s="95"/>
      <c r="G1017" s="258"/>
    </row>
    <row r="1018" spans="1:7" ht="15">
      <c r="A1018" s="126"/>
      <c r="B1018" s="257"/>
      <c r="C1018" s="95"/>
      <c r="D1018" s="95"/>
      <c r="E1018" s="95"/>
      <c r="F1018" s="95"/>
      <c r="G1018" s="258"/>
    </row>
    <row r="1019" spans="1:7" ht="15">
      <c r="A1019" s="126"/>
      <c r="B1019" s="257"/>
      <c r="C1019" s="95"/>
      <c r="D1019" s="95"/>
      <c r="E1019" s="95"/>
      <c r="F1019" s="95"/>
      <c r="G1019" s="258"/>
    </row>
    <row r="1020" spans="1:7" ht="15">
      <c r="A1020" s="126"/>
      <c r="B1020" s="257"/>
      <c r="C1020" s="95"/>
      <c r="D1020" s="95"/>
      <c r="E1020" s="95"/>
      <c r="F1020" s="95"/>
      <c r="G1020" s="258"/>
    </row>
    <row r="1021" spans="1:7" ht="15">
      <c r="A1021" s="126"/>
      <c r="B1021" s="257"/>
      <c r="C1021" s="95"/>
      <c r="D1021" s="95"/>
      <c r="E1021" s="95"/>
      <c r="F1021" s="95"/>
      <c r="G1021" s="258"/>
    </row>
    <row r="1022" spans="1:7" ht="15">
      <c r="A1022" s="126"/>
      <c r="B1022" s="257"/>
      <c r="C1022" s="95"/>
      <c r="D1022" s="95"/>
      <c r="E1022" s="95"/>
      <c r="F1022" s="95"/>
      <c r="G1022" s="258"/>
    </row>
    <row r="1023" spans="1:7" ht="15">
      <c r="A1023" s="126"/>
      <c r="B1023" s="257"/>
      <c r="C1023" s="95"/>
      <c r="D1023" s="95"/>
      <c r="E1023" s="95"/>
      <c r="F1023" s="95"/>
      <c r="G1023" s="258"/>
    </row>
    <row r="1024" spans="1:7" ht="15">
      <c r="A1024" s="126"/>
      <c r="B1024" s="257"/>
      <c r="C1024" s="95"/>
      <c r="D1024" s="95"/>
      <c r="E1024" s="95"/>
      <c r="F1024" s="95"/>
      <c r="G1024" s="258"/>
    </row>
    <row r="1025" spans="1:7" ht="15">
      <c r="A1025" s="126"/>
      <c r="B1025" s="257"/>
      <c r="C1025" s="95"/>
      <c r="D1025" s="95"/>
      <c r="E1025" s="95"/>
      <c r="F1025" s="95"/>
      <c r="G1025" s="258"/>
    </row>
    <row r="1026" spans="1:7" ht="15">
      <c r="A1026" s="126"/>
      <c r="B1026" s="257"/>
      <c r="C1026" s="95"/>
      <c r="D1026" s="95"/>
      <c r="E1026" s="95"/>
      <c r="F1026" s="95"/>
      <c r="G1026" s="258"/>
    </row>
    <row r="1027" spans="1:7" ht="15">
      <c r="A1027" s="126"/>
      <c r="B1027" s="257"/>
      <c r="C1027" s="95"/>
      <c r="D1027" s="95"/>
      <c r="E1027" s="95"/>
      <c r="F1027" s="95"/>
      <c r="G1027" s="258"/>
    </row>
    <row r="1028" spans="1:7" ht="15">
      <c r="A1028" s="126"/>
      <c r="B1028" s="257"/>
      <c r="C1028" s="95"/>
      <c r="D1028" s="95"/>
      <c r="E1028" s="95"/>
      <c r="F1028" s="95"/>
      <c r="G1028" s="258"/>
    </row>
    <row r="1029" spans="1:7" ht="15">
      <c r="A1029" s="126"/>
      <c r="B1029" s="257"/>
      <c r="C1029" s="95"/>
      <c r="D1029" s="95"/>
      <c r="E1029" s="95"/>
      <c r="F1029" s="95"/>
      <c r="G1029" s="258"/>
    </row>
    <row r="1030" spans="1:7" ht="15">
      <c r="A1030" s="126"/>
      <c r="B1030" s="257"/>
      <c r="C1030" s="95"/>
      <c r="D1030" s="95"/>
      <c r="E1030" s="95"/>
      <c r="F1030" s="95"/>
      <c r="G1030" s="258"/>
    </row>
    <row r="1031" spans="1:7" ht="15">
      <c r="A1031" s="126"/>
      <c r="B1031" s="257"/>
      <c r="C1031" s="95"/>
      <c r="D1031" s="95"/>
      <c r="E1031" s="95"/>
      <c r="F1031" s="95"/>
      <c r="G1031" s="258"/>
    </row>
    <row r="1032" spans="1:7" ht="15">
      <c r="A1032" s="126"/>
      <c r="B1032" s="257"/>
      <c r="C1032" s="95"/>
      <c r="D1032" s="95"/>
      <c r="E1032" s="95"/>
      <c r="F1032" s="95"/>
      <c r="G1032" s="258"/>
    </row>
    <row r="1033" spans="1:7" ht="15">
      <c r="A1033" s="126"/>
      <c r="B1033" s="257"/>
      <c r="C1033" s="95"/>
      <c r="D1033" s="95"/>
      <c r="E1033" s="95"/>
      <c r="F1033" s="95"/>
      <c r="G1033" s="258"/>
    </row>
    <row r="1034" spans="1:7" ht="15">
      <c r="A1034" s="126"/>
      <c r="B1034" s="257"/>
      <c r="C1034" s="95"/>
      <c r="D1034" s="95"/>
      <c r="E1034" s="95"/>
      <c r="F1034" s="95"/>
      <c r="G1034" s="258"/>
    </row>
    <row r="1035" spans="1:7" ht="15">
      <c r="A1035" s="126"/>
      <c r="B1035" s="257"/>
      <c r="C1035" s="95"/>
      <c r="D1035" s="95"/>
      <c r="E1035" s="95"/>
      <c r="F1035" s="95"/>
      <c r="G1035" s="258"/>
    </row>
    <row r="1036" spans="1:7" ht="15">
      <c r="A1036" s="126"/>
      <c r="B1036" s="257"/>
      <c r="C1036" s="95"/>
      <c r="D1036" s="95"/>
      <c r="E1036" s="95"/>
      <c r="F1036" s="95"/>
      <c r="G1036" s="258"/>
    </row>
    <row r="1037" spans="1:7" ht="15">
      <c r="A1037" s="126"/>
      <c r="B1037" s="257"/>
      <c r="C1037" s="95"/>
      <c r="D1037" s="95"/>
      <c r="E1037" s="95"/>
      <c r="F1037" s="95"/>
      <c r="G1037" s="258"/>
    </row>
    <row r="1038" spans="1:7" ht="15">
      <c r="A1038" s="126"/>
      <c r="B1038" s="257"/>
      <c r="C1038" s="95"/>
      <c r="D1038" s="95"/>
      <c r="E1038" s="95"/>
      <c r="F1038" s="95"/>
      <c r="G1038" s="258"/>
    </row>
    <row r="1039" spans="1:7" ht="15">
      <c r="A1039" s="126"/>
      <c r="B1039" s="257"/>
      <c r="C1039" s="95"/>
      <c r="D1039" s="95"/>
      <c r="E1039" s="95"/>
      <c r="F1039" s="95"/>
      <c r="G1039" s="258"/>
    </row>
    <row r="1040" spans="1:7" ht="15">
      <c r="A1040" s="126"/>
      <c r="B1040" s="257"/>
      <c r="C1040" s="95"/>
      <c r="D1040" s="95"/>
      <c r="E1040" s="95"/>
      <c r="F1040" s="95"/>
      <c r="G1040" s="258"/>
    </row>
    <row r="1041" spans="1:7" ht="15">
      <c r="A1041" s="126"/>
      <c r="B1041" s="257"/>
      <c r="C1041" s="95"/>
      <c r="D1041" s="95"/>
      <c r="E1041" s="95"/>
      <c r="F1041" s="95"/>
      <c r="G1041" s="258"/>
    </row>
    <row r="1042" spans="1:7" ht="15">
      <c r="A1042" s="126"/>
      <c r="B1042" s="257"/>
      <c r="C1042" s="95"/>
      <c r="D1042" s="95"/>
      <c r="E1042" s="95"/>
      <c r="F1042" s="95"/>
      <c r="G1042" s="258"/>
    </row>
    <row r="1043" spans="1:7" ht="15">
      <c r="A1043" s="126"/>
      <c r="B1043" s="257"/>
      <c r="C1043" s="95"/>
      <c r="D1043" s="95"/>
      <c r="E1043" s="95"/>
      <c r="F1043" s="95"/>
      <c r="G1043" s="258"/>
    </row>
    <row r="1044" spans="1:7" ht="15">
      <c r="A1044" s="126"/>
      <c r="B1044" s="257"/>
      <c r="C1044" s="95"/>
      <c r="D1044" s="95"/>
      <c r="E1044" s="95"/>
      <c r="F1044" s="95"/>
      <c r="G1044" s="258"/>
    </row>
    <row r="1045" spans="1:7" ht="15">
      <c r="A1045" s="126"/>
      <c r="B1045" s="257"/>
      <c r="C1045" s="95"/>
      <c r="D1045" s="95"/>
      <c r="E1045" s="95"/>
      <c r="F1045" s="95"/>
      <c r="G1045" s="258"/>
    </row>
    <row r="1046" spans="1:7" ht="15">
      <c r="A1046" s="126"/>
      <c r="B1046" s="257"/>
      <c r="C1046" s="95"/>
      <c r="D1046" s="95"/>
      <c r="E1046" s="95"/>
      <c r="F1046" s="95"/>
      <c r="G1046" s="258"/>
    </row>
    <row r="1047" spans="1:7" ht="15">
      <c r="A1047" s="126"/>
      <c r="B1047" s="257"/>
      <c r="C1047" s="95"/>
      <c r="D1047" s="95"/>
      <c r="E1047" s="95"/>
      <c r="F1047" s="95"/>
      <c r="G1047" s="258"/>
    </row>
    <row r="1048" spans="1:7" ht="15">
      <c r="A1048" s="126"/>
      <c r="B1048" s="257"/>
      <c r="C1048" s="95"/>
      <c r="D1048" s="95"/>
      <c r="E1048" s="95"/>
      <c r="F1048" s="95"/>
      <c r="G1048" s="258"/>
    </row>
    <row r="1049" spans="1:7" ht="15">
      <c r="A1049" s="126"/>
      <c r="B1049" s="257"/>
      <c r="C1049" s="95"/>
      <c r="D1049" s="95"/>
      <c r="E1049" s="95"/>
      <c r="F1049" s="95"/>
      <c r="G1049" s="258"/>
    </row>
    <row r="1050" spans="1:7" ht="15">
      <c r="A1050" s="126"/>
      <c r="B1050" s="257"/>
      <c r="C1050" s="95"/>
      <c r="D1050" s="95"/>
      <c r="E1050" s="95"/>
      <c r="F1050" s="95"/>
      <c r="G1050" s="258"/>
    </row>
    <row r="1051" spans="1:7" ht="15">
      <c r="A1051" s="126"/>
      <c r="B1051" s="257"/>
      <c r="C1051" s="95"/>
      <c r="D1051" s="95"/>
      <c r="E1051" s="95"/>
      <c r="F1051" s="95"/>
      <c r="G1051" s="258"/>
    </row>
    <row r="1052" spans="1:7" ht="15">
      <c r="A1052" s="126"/>
      <c r="B1052" s="257"/>
      <c r="C1052" s="95"/>
      <c r="D1052" s="95"/>
      <c r="E1052" s="95"/>
      <c r="F1052" s="95"/>
      <c r="G1052" s="258"/>
    </row>
    <row r="1053" spans="1:7" ht="15">
      <c r="A1053" s="126"/>
      <c r="B1053" s="257"/>
      <c r="C1053" s="95"/>
      <c r="D1053" s="95"/>
      <c r="E1053" s="95"/>
      <c r="F1053" s="95"/>
      <c r="G1053" s="258"/>
    </row>
    <row r="1054" spans="1:7" ht="15">
      <c r="A1054" s="126"/>
      <c r="B1054" s="257"/>
      <c r="C1054" s="95"/>
      <c r="D1054" s="95"/>
      <c r="E1054" s="95"/>
      <c r="F1054" s="95"/>
      <c r="G1054" s="258"/>
    </row>
    <row r="1055" spans="1:7" ht="15">
      <c r="A1055" s="126"/>
      <c r="B1055" s="257"/>
      <c r="C1055" s="95"/>
      <c r="D1055" s="95"/>
      <c r="E1055" s="95"/>
      <c r="F1055" s="95"/>
      <c r="G1055" s="258"/>
    </row>
    <row r="1056" spans="1:7" ht="15">
      <c r="A1056" s="126"/>
      <c r="B1056" s="257"/>
      <c r="C1056" s="95"/>
      <c r="D1056" s="95"/>
      <c r="E1056" s="95"/>
      <c r="F1056" s="95"/>
      <c r="G1056" s="258"/>
    </row>
    <row r="1057" spans="1:7" ht="15">
      <c r="A1057" s="126"/>
      <c r="B1057" s="257"/>
      <c r="C1057" s="95"/>
      <c r="D1057" s="95"/>
      <c r="E1057" s="95"/>
      <c r="F1057" s="95"/>
      <c r="G1057" s="258"/>
    </row>
    <row r="1058" spans="1:7" ht="15">
      <c r="A1058" s="126"/>
      <c r="B1058" s="257"/>
      <c r="C1058" s="95"/>
      <c r="D1058" s="95"/>
      <c r="E1058" s="95"/>
      <c r="F1058" s="95"/>
      <c r="G1058" s="258"/>
    </row>
    <row r="1059" spans="1:7" ht="15">
      <c r="A1059" s="126"/>
      <c r="B1059" s="257"/>
      <c r="C1059" s="95"/>
      <c r="D1059" s="95"/>
      <c r="E1059" s="95"/>
      <c r="F1059" s="95"/>
      <c r="G1059" s="258"/>
    </row>
    <row r="1060" spans="1:7" ht="15">
      <c r="A1060" s="126"/>
      <c r="B1060" s="257"/>
      <c r="C1060" s="95"/>
      <c r="D1060" s="95"/>
      <c r="E1060" s="95"/>
      <c r="F1060" s="95"/>
      <c r="G1060" s="258"/>
    </row>
    <row r="1061" spans="1:7" ht="15">
      <c r="A1061" s="126"/>
      <c r="B1061" s="257"/>
      <c r="C1061" s="95"/>
      <c r="D1061" s="95"/>
      <c r="E1061" s="95"/>
      <c r="F1061" s="95"/>
      <c r="G1061" s="258"/>
    </row>
    <row r="1062" spans="1:7" ht="15">
      <c r="A1062" s="126"/>
      <c r="B1062" s="257"/>
      <c r="C1062" s="95"/>
      <c r="D1062" s="95"/>
      <c r="E1062" s="95"/>
      <c r="F1062" s="95"/>
      <c r="G1062" s="258"/>
    </row>
    <row r="1063" spans="1:7" ht="15">
      <c r="A1063" s="126"/>
      <c r="B1063" s="257"/>
      <c r="C1063" s="95"/>
      <c r="D1063" s="95"/>
      <c r="E1063" s="95"/>
      <c r="F1063" s="95"/>
      <c r="G1063" s="258"/>
    </row>
    <row r="1064" spans="1:7" ht="15">
      <c r="A1064" s="126"/>
      <c r="B1064" s="257"/>
      <c r="C1064" s="95"/>
      <c r="D1064" s="95"/>
      <c r="E1064" s="95"/>
      <c r="F1064" s="95"/>
      <c r="G1064" s="258"/>
    </row>
    <row r="1065" spans="1:7" ht="15">
      <c r="A1065" s="126"/>
      <c r="B1065" s="257"/>
      <c r="C1065" s="95"/>
      <c r="D1065" s="95"/>
      <c r="E1065" s="95"/>
      <c r="F1065" s="95"/>
      <c r="G1065" s="258"/>
    </row>
    <row r="1066" spans="1:7" ht="15">
      <c r="A1066" s="126"/>
      <c r="B1066" s="257"/>
      <c r="C1066" s="95"/>
      <c r="D1066" s="95"/>
      <c r="E1066" s="95"/>
      <c r="F1066" s="95"/>
      <c r="G1066" s="258"/>
    </row>
    <row r="1067" spans="1:7" ht="15">
      <c r="A1067" s="126"/>
      <c r="B1067" s="257"/>
      <c r="C1067" s="95"/>
      <c r="D1067" s="95"/>
      <c r="E1067" s="95"/>
      <c r="F1067" s="95"/>
      <c r="G1067" s="258"/>
    </row>
    <row r="1068" spans="1:7" ht="15">
      <c r="A1068" s="126"/>
      <c r="B1068" s="257"/>
      <c r="C1068" s="95"/>
      <c r="D1068" s="95"/>
      <c r="E1068" s="95"/>
      <c r="F1068" s="95"/>
      <c r="G1068" s="258"/>
    </row>
    <row r="1069" spans="1:7" ht="15">
      <c r="A1069" s="126"/>
      <c r="B1069" s="257"/>
      <c r="C1069" s="95"/>
      <c r="D1069" s="95"/>
      <c r="E1069" s="95"/>
      <c r="F1069" s="95"/>
      <c r="G1069" s="258"/>
    </row>
    <row r="1070" spans="1:7" ht="15">
      <c r="A1070" s="126"/>
      <c r="B1070" s="257"/>
      <c r="C1070" s="95"/>
      <c r="D1070" s="95"/>
      <c r="E1070" s="95"/>
      <c r="F1070" s="95"/>
      <c r="G1070" s="258"/>
    </row>
    <row r="1071" spans="1:7" ht="15">
      <c r="A1071" s="126"/>
      <c r="B1071" s="257"/>
      <c r="C1071" s="95"/>
      <c r="D1071" s="95"/>
      <c r="E1071" s="95"/>
      <c r="F1071" s="95"/>
      <c r="G1071" s="258"/>
    </row>
    <row r="1072" spans="1:7" ht="15">
      <c r="A1072" s="126"/>
      <c r="B1072" s="257"/>
      <c r="C1072" s="95"/>
      <c r="D1072" s="95"/>
      <c r="E1072" s="95"/>
      <c r="F1072" s="95"/>
      <c r="G1072" s="258"/>
    </row>
    <row r="1073" spans="1:7" ht="15">
      <c r="A1073" s="126"/>
      <c r="B1073" s="257"/>
      <c r="C1073" s="95"/>
      <c r="D1073" s="95"/>
      <c r="E1073" s="95"/>
      <c r="F1073" s="95"/>
      <c r="G1073" s="258"/>
    </row>
    <row r="1074" spans="1:7" ht="15">
      <c r="A1074" s="126"/>
      <c r="B1074" s="257"/>
      <c r="C1074" s="95"/>
      <c r="D1074" s="95"/>
      <c r="E1074" s="95"/>
      <c r="F1074" s="95"/>
      <c r="G1074" s="258"/>
    </row>
    <row r="1075" spans="1:7" ht="15">
      <c r="A1075" s="126"/>
      <c r="B1075" s="257"/>
      <c r="C1075" s="95"/>
      <c r="D1075" s="95"/>
      <c r="E1075" s="95"/>
      <c r="F1075" s="95"/>
      <c r="G1075" s="258"/>
    </row>
    <row r="1076" spans="1:7" ht="15">
      <c r="A1076" s="126"/>
      <c r="B1076" s="257"/>
      <c r="C1076" s="95"/>
      <c r="D1076" s="95"/>
      <c r="E1076" s="95"/>
      <c r="F1076" s="95"/>
      <c r="G1076" s="258"/>
    </row>
    <row r="1077" spans="1:7" ht="15">
      <c r="A1077" s="126"/>
      <c r="B1077" s="257"/>
      <c r="C1077" s="95"/>
      <c r="D1077" s="95"/>
      <c r="E1077" s="95"/>
      <c r="F1077" s="95"/>
      <c r="G1077" s="258"/>
    </row>
    <row r="1078" spans="1:7" ht="15">
      <c r="A1078" s="126"/>
      <c r="B1078" s="257"/>
      <c r="C1078" s="95"/>
      <c r="D1078" s="95"/>
      <c r="E1078" s="95"/>
      <c r="F1078" s="95"/>
      <c r="G1078" s="258"/>
    </row>
    <row r="1079" spans="1:7" ht="15">
      <c r="A1079" s="126"/>
      <c r="B1079" s="257"/>
      <c r="C1079" s="95"/>
      <c r="D1079" s="95"/>
      <c r="E1079" s="95"/>
      <c r="F1079" s="95"/>
      <c r="G1079" s="258"/>
    </row>
    <row r="1080" spans="1:7" ht="15">
      <c r="A1080" s="126"/>
      <c r="B1080" s="257"/>
      <c r="C1080" s="95"/>
      <c r="D1080" s="95"/>
      <c r="E1080" s="95"/>
      <c r="F1080" s="95"/>
      <c r="G1080" s="258"/>
    </row>
    <row r="1081" spans="1:7" ht="15">
      <c r="A1081" s="126"/>
      <c r="B1081" s="257"/>
      <c r="C1081" s="95"/>
      <c r="D1081" s="95"/>
      <c r="E1081" s="95"/>
      <c r="F1081" s="95"/>
      <c r="G1081" s="258"/>
    </row>
    <row r="1082" spans="1:7" ht="15">
      <c r="A1082" s="126"/>
      <c r="B1082" s="257"/>
      <c r="C1082" s="95"/>
      <c r="D1082" s="95"/>
      <c r="E1082" s="95"/>
      <c r="F1082" s="95"/>
      <c r="G1082" s="258"/>
    </row>
    <row r="1083" spans="1:7" ht="15">
      <c r="A1083" s="126"/>
      <c r="B1083" s="257"/>
      <c r="C1083" s="95"/>
      <c r="D1083" s="95"/>
      <c r="E1083" s="95"/>
      <c r="F1083" s="95"/>
      <c r="G1083" s="258"/>
    </row>
    <row r="1084" spans="1:7" ht="15">
      <c r="A1084" s="126"/>
      <c r="B1084" s="257"/>
      <c r="C1084" s="95"/>
      <c r="D1084" s="95"/>
      <c r="E1084" s="95"/>
      <c r="F1084" s="95"/>
      <c r="G1084" s="258"/>
    </row>
    <row r="1085" spans="1:7" ht="15">
      <c r="A1085" s="126"/>
      <c r="B1085" s="257"/>
      <c r="C1085" s="95"/>
      <c r="D1085" s="95"/>
      <c r="E1085" s="95"/>
      <c r="F1085" s="95"/>
      <c r="G1085" s="258"/>
    </row>
    <row r="1086" spans="1:7" ht="15">
      <c r="A1086" s="126"/>
      <c r="B1086" s="257"/>
      <c r="C1086" s="95"/>
      <c r="D1086" s="95"/>
      <c r="E1086" s="95"/>
      <c r="F1086" s="95"/>
      <c r="G1086" s="258"/>
    </row>
    <row r="1087" spans="1:7" ht="15">
      <c r="A1087" s="126"/>
      <c r="B1087" s="257"/>
      <c r="C1087" s="95"/>
      <c r="D1087" s="95"/>
      <c r="E1087" s="95"/>
      <c r="F1087" s="95"/>
      <c r="G1087" s="258"/>
    </row>
    <row r="1088" spans="1:7" ht="15">
      <c r="A1088" s="126"/>
      <c r="B1088" s="257"/>
      <c r="C1088" s="95"/>
      <c r="D1088" s="95"/>
      <c r="E1088" s="95"/>
      <c r="F1088" s="95"/>
      <c r="G1088" s="258"/>
    </row>
    <row r="1089" spans="1:7" ht="15">
      <c r="A1089" s="126"/>
      <c r="B1089" s="257"/>
      <c r="C1089" s="95"/>
      <c r="D1089" s="95"/>
      <c r="E1089" s="95"/>
      <c r="F1089" s="95"/>
      <c r="G1089" s="258"/>
    </row>
    <row r="1090" spans="1:7" ht="15">
      <c r="A1090" s="126"/>
      <c r="B1090" s="257"/>
      <c r="C1090" s="95"/>
      <c r="D1090" s="95"/>
      <c r="E1090" s="95"/>
      <c r="F1090" s="95"/>
      <c r="G1090" s="258"/>
    </row>
    <row r="1091" spans="1:7" ht="15">
      <c r="A1091" s="126"/>
      <c r="B1091" s="257"/>
      <c r="C1091" s="95"/>
      <c r="D1091" s="95"/>
      <c r="E1091" s="95"/>
      <c r="F1091" s="95"/>
      <c r="G1091" s="258"/>
    </row>
    <row r="1092" spans="1:7" ht="15">
      <c r="A1092" s="126"/>
      <c r="B1092" s="257"/>
      <c r="C1092" s="95"/>
      <c r="D1092" s="95"/>
      <c r="E1092" s="95"/>
      <c r="F1092" s="95"/>
      <c r="G1092" s="258"/>
    </row>
    <row r="1093" spans="1:7" ht="15">
      <c r="A1093" s="126"/>
      <c r="B1093" s="257"/>
      <c r="C1093" s="95"/>
      <c r="D1093" s="95"/>
      <c r="E1093" s="95"/>
      <c r="F1093" s="95"/>
      <c r="G1093" s="258"/>
    </row>
    <row r="1094" spans="1:7" ht="15">
      <c r="A1094" s="126"/>
      <c r="B1094" s="257"/>
      <c r="C1094" s="95"/>
      <c r="D1094" s="95"/>
      <c r="E1094" s="95"/>
      <c r="F1094" s="95"/>
      <c r="G1094" s="258"/>
    </row>
    <row r="1095" spans="1:7" ht="15">
      <c r="A1095" s="126"/>
      <c r="B1095" s="257"/>
      <c r="C1095" s="95"/>
      <c r="D1095" s="95"/>
      <c r="E1095" s="95"/>
      <c r="F1095" s="95"/>
      <c r="G1095" s="258"/>
    </row>
    <row r="1096" spans="1:7" ht="15">
      <c r="A1096" s="126"/>
      <c r="B1096" s="257"/>
      <c r="C1096" s="95"/>
      <c r="D1096" s="95"/>
      <c r="E1096" s="95"/>
      <c r="F1096" s="95"/>
      <c r="G1096" s="258"/>
    </row>
    <row r="1097" spans="1:7" ht="15">
      <c r="A1097" s="126"/>
      <c r="B1097" s="257"/>
      <c r="C1097" s="95"/>
      <c r="D1097" s="95"/>
      <c r="E1097" s="95"/>
      <c r="F1097" s="95"/>
      <c r="G1097" s="258"/>
    </row>
    <row r="1098" spans="1:7" ht="15">
      <c r="A1098" s="126"/>
      <c r="B1098" s="257"/>
      <c r="C1098" s="95"/>
      <c r="D1098" s="95"/>
      <c r="E1098" s="95"/>
      <c r="F1098" s="95"/>
      <c r="G1098" s="258"/>
    </row>
    <row r="1099" spans="1:7" ht="15">
      <c r="A1099" s="126"/>
      <c r="B1099" s="257"/>
      <c r="C1099" s="95"/>
      <c r="D1099" s="95"/>
      <c r="E1099" s="95"/>
      <c r="F1099" s="95"/>
      <c r="G1099" s="258"/>
    </row>
    <row r="1100" spans="1:7" ht="15">
      <c r="A1100" s="126"/>
      <c r="B1100" s="257"/>
      <c r="C1100" s="95"/>
      <c r="D1100" s="95"/>
      <c r="E1100" s="95"/>
      <c r="F1100" s="95"/>
      <c r="G1100" s="258"/>
    </row>
    <row r="1101" spans="1:7" ht="15">
      <c r="A1101" s="126"/>
      <c r="B1101" s="257"/>
      <c r="C1101" s="95"/>
      <c r="D1101" s="95"/>
      <c r="E1101" s="95"/>
      <c r="F1101" s="95"/>
      <c r="G1101" s="258"/>
    </row>
    <row r="1102" spans="1:7" ht="15">
      <c r="A1102" s="126"/>
      <c r="B1102" s="257"/>
      <c r="C1102" s="95"/>
      <c r="D1102" s="95"/>
      <c r="E1102" s="95"/>
      <c r="F1102" s="95"/>
      <c r="G1102" s="258"/>
    </row>
    <row r="1103" spans="1:7" ht="15">
      <c r="A1103" s="126"/>
      <c r="B1103" s="257"/>
      <c r="C1103" s="95"/>
      <c r="D1103" s="95"/>
      <c r="E1103" s="95"/>
      <c r="F1103" s="95"/>
      <c r="G1103" s="258"/>
    </row>
    <row r="1104" spans="1:7" ht="15">
      <c r="A1104" s="126"/>
      <c r="B1104" s="257"/>
      <c r="C1104" s="95"/>
      <c r="D1104" s="95"/>
      <c r="E1104" s="95"/>
      <c r="F1104" s="95"/>
      <c r="G1104" s="258"/>
    </row>
    <row r="1105" spans="1:7" ht="15">
      <c r="A1105" s="126"/>
      <c r="B1105" s="257"/>
      <c r="C1105" s="95"/>
      <c r="D1105" s="95"/>
      <c r="E1105" s="95"/>
      <c r="F1105" s="95"/>
      <c r="G1105" s="258"/>
    </row>
    <row r="1106" spans="1:7" ht="15">
      <c r="A1106" s="126"/>
      <c r="B1106" s="257"/>
      <c r="C1106" s="95"/>
      <c r="D1106" s="95"/>
      <c r="E1106" s="95"/>
      <c r="F1106" s="95"/>
      <c r="G1106" s="258"/>
    </row>
    <row r="1107" spans="1:7" ht="15">
      <c r="A1107" s="126"/>
      <c r="B1107" s="257"/>
      <c r="C1107" s="95"/>
      <c r="D1107" s="95"/>
      <c r="E1107" s="95"/>
      <c r="F1107" s="95"/>
      <c r="G1107" s="258"/>
    </row>
    <row r="1108" spans="1:7" ht="15">
      <c r="A1108" s="126"/>
      <c r="B1108" s="257"/>
      <c r="C1108" s="95"/>
      <c r="D1108" s="95"/>
      <c r="E1108" s="95"/>
      <c r="F1108" s="95"/>
      <c r="G1108" s="258"/>
    </row>
    <row r="1109" spans="1:7" ht="15">
      <c r="A1109" s="126"/>
      <c r="B1109" s="257"/>
      <c r="C1109" s="95"/>
      <c r="D1109" s="95"/>
      <c r="E1109" s="95"/>
      <c r="F1109" s="95"/>
      <c r="G1109" s="258"/>
    </row>
    <row r="1110" spans="1:7" ht="15">
      <c r="A1110" s="126"/>
      <c r="B1110" s="257"/>
      <c r="C1110" s="95"/>
      <c r="D1110" s="95"/>
      <c r="E1110" s="95"/>
      <c r="F1110" s="95"/>
      <c r="G1110" s="258"/>
    </row>
    <row r="1111" spans="1:7" ht="15">
      <c r="A1111" s="126"/>
      <c r="B1111" s="257"/>
      <c r="C1111" s="95"/>
      <c r="D1111" s="95"/>
      <c r="E1111" s="95"/>
      <c r="F1111" s="95"/>
      <c r="G1111" s="258"/>
    </row>
    <row r="1112" spans="1:7" ht="15">
      <c r="A1112" s="126"/>
      <c r="B1112" s="257"/>
      <c r="C1112" s="95"/>
      <c r="D1112" s="95"/>
      <c r="E1112" s="95"/>
      <c r="F1112" s="95"/>
      <c r="G1112" s="258"/>
    </row>
    <row r="1113" spans="1:7" ht="15">
      <c r="A1113" s="126"/>
      <c r="B1113" s="257"/>
      <c r="C1113" s="95"/>
      <c r="D1113" s="95"/>
      <c r="E1113" s="95"/>
      <c r="F1113" s="95"/>
      <c r="G1113" s="258"/>
    </row>
    <row r="1114" spans="1:7" ht="15">
      <c r="A1114" s="126"/>
      <c r="B1114" s="257"/>
      <c r="C1114" s="95"/>
      <c r="D1114" s="95"/>
      <c r="E1114" s="95"/>
      <c r="F1114" s="95"/>
      <c r="G1114" s="258"/>
    </row>
    <row r="1115" spans="1:7" ht="15">
      <c r="A1115" s="126"/>
      <c r="B1115" s="257"/>
      <c r="C1115" s="95"/>
      <c r="D1115" s="95"/>
      <c r="E1115" s="95"/>
      <c r="F1115" s="95"/>
      <c r="G1115" s="258"/>
    </row>
    <row r="1116" spans="1:7" ht="15">
      <c r="A1116" s="126"/>
      <c r="B1116" s="257"/>
      <c r="C1116" s="95"/>
      <c r="D1116" s="95"/>
      <c r="E1116" s="95"/>
      <c r="F1116" s="95"/>
      <c r="G1116" s="258"/>
    </row>
    <row r="1117" spans="1:7" ht="15">
      <c r="A1117" s="126"/>
      <c r="B1117" s="257"/>
      <c r="C1117" s="95"/>
      <c r="D1117" s="95"/>
      <c r="E1117" s="95"/>
      <c r="F1117" s="95"/>
      <c r="G1117" s="258"/>
    </row>
    <row r="1118" spans="1:7" ht="15">
      <c r="A1118" s="126"/>
      <c r="B1118" s="257"/>
      <c r="C1118" s="95"/>
      <c r="D1118" s="95"/>
      <c r="E1118" s="95"/>
      <c r="F1118" s="95"/>
      <c r="G1118" s="258"/>
    </row>
    <row r="1119" spans="1:7" ht="15">
      <c r="A1119" s="126"/>
      <c r="B1119" s="257"/>
      <c r="C1119" s="95"/>
      <c r="D1119" s="95"/>
      <c r="E1119" s="95"/>
      <c r="F1119" s="95"/>
      <c r="G1119" s="258"/>
    </row>
    <row r="1120" spans="1:7" ht="15">
      <c r="A1120" s="126"/>
      <c r="B1120" s="257"/>
      <c r="C1120" s="95"/>
      <c r="D1120" s="95"/>
      <c r="E1120" s="95"/>
      <c r="F1120" s="95"/>
      <c r="G1120" s="258"/>
    </row>
    <row r="1121" spans="1:7" ht="15">
      <c r="A1121" s="126"/>
      <c r="B1121" s="257"/>
      <c r="C1121" s="95"/>
      <c r="D1121" s="95"/>
      <c r="E1121" s="95"/>
      <c r="F1121" s="95"/>
      <c r="G1121" s="258"/>
    </row>
    <row r="1122" spans="1:7" ht="15">
      <c r="A1122" s="126"/>
      <c r="B1122" s="257"/>
      <c r="C1122" s="95"/>
      <c r="D1122" s="95"/>
      <c r="E1122" s="95"/>
      <c r="F1122" s="95"/>
      <c r="G1122" s="258"/>
    </row>
    <row r="1123" spans="1:7" ht="15">
      <c r="A1123" s="126"/>
      <c r="B1123" s="257"/>
      <c r="C1123" s="95"/>
      <c r="D1123" s="95"/>
      <c r="E1123" s="95"/>
      <c r="F1123" s="95"/>
      <c r="G1123" s="258"/>
    </row>
    <row r="1124" spans="1:7" ht="15">
      <c r="A1124" s="126"/>
      <c r="B1124" s="257"/>
      <c r="C1124" s="95"/>
      <c r="D1124" s="95"/>
      <c r="E1124" s="95"/>
      <c r="F1124" s="95"/>
      <c r="G1124" s="258"/>
    </row>
    <row r="1125" spans="1:7" ht="15">
      <c r="A1125" s="126"/>
      <c r="B1125" s="257"/>
      <c r="C1125" s="95"/>
      <c r="D1125" s="95"/>
      <c r="E1125" s="95"/>
      <c r="F1125" s="95"/>
      <c r="G1125" s="258"/>
    </row>
    <row r="1126" spans="1:7" ht="15">
      <c r="A1126" s="126"/>
      <c r="B1126" s="257"/>
      <c r="C1126" s="95"/>
      <c r="D1126" s="95"/>
      <c r="E1126" s="95"/>
      <c r="F1126" s="95"/>
      <c r="G1126" s="258"/>
    </row>
    <row r="1127" spans="1:7" ht="15">
      <c r="A1127" s="126"/>
      <c r="B1127" s="257"/>
      <c r="C1127" s="95"/>
      <c r="D1127" s="95"/>
      <c r="E1127" s="95"/>
      <c r="F1127" s="95"/>
      <c r="G1127" s="258"/>
    </row>
    <row r="1128" spans="1:7" ht="15">
      <c r="A1128" s="126"/>
      <c r="B1128" s="257"/>
      <c r="C1128" s="95"/>
      <c r="D1128" s="95"/>
      <c r="E1128" s="95"/>
      <c r="F1128" s="95"/>
      <c r="G1128" s="258"/>
    </row>
    <row r="1129" spans="1:7" ht="15">
      <c r="A1129" s="126"/>
      <c r="B1129" s="257"/>
      <c r="C1129" s="95"/>
      <c r="D1129" s="95"/>
      <c r="E1129" s="95"/>
      <c r="F1129" s="95"/>
      <c r="G1129" s="258"/>
    </row>
    <row r="1130" spans="1:7" ht="15">
      <c r="A1130" s="126"/>
      <c r="B1130" s="257"/>
      <c r="C1130" s="95"/>
      <c r="D1130" s="95"/>
      <c r="E1130" s="95"/>
      <c r="F1130" s="95"/>
      <c r="G1130" s="258"/>
    </row>
    <row r="1131" spans="1:7" ht="15">
      <c r="A1131" s="126"/>
      <c r="B1131" s="257"/>
      <c r="C1131" s="95"/>
      <c r="D1131" s="95"/>
      <c r="E1131" s="95"/>
      <c r="F1131" s="95"/>
      <c r="G1131" s="258"/>
    </row>
    <row r="1132" spans="1:7" ht="15">
      <c r="A1132" s="126"/>
      <c r="B1132" s="257"/>
      <c r="C1132" s="95"/>
      <c r="D1132" s="95"/>
      <c r="E1132" s="95"/>
      <c r="F1132" s="95"/>
      <c r="G1132" s="258"/>
    </row>
    <row r="1133" spans="1:7" ht="15">
      <c r="A1133" s="126"/>
      <c r="B1133" s="257"/>
      <c r="C1133" s="95"/>
      <c r="D1133" s="95"/>
      <c r="E1133" s="95"/>
      <c r="F1133" s="95"/>
      <c r="G1133" s="258"/>
    </row>
    <row r="1134" spans="1:7" ht="15">
      <c r="A1134" s="126"/>
      <c r="B1134" s="257"/>
      <c r="C1134" s="95"/>
      <c r="D1134" s="95"/>
      <c r="E1134" s="95"/>
      <c r="F1134" s="95"/>
      <c r="G1134" s="258"/>
    </row>
    <row r="1135" spans="1:7" ht="15">
      <c r="A1135" s="126"/>
      <c r="B1135" s="257"/>
      <c r="C1135" s="95"/>
      <c r="D1135" s="95"/>
      <c r="E1135" s="95"/>
      <c r="F1135" s="95"/>
      <c r="G1135" s="258"/>
    </row>
    <row r="1136" spans="1:7" ht="15">
      <c r="A1136" s="126"/>
      <c r="B1136" s="257"/>
      <c r="C1136" s="95"/>
      <c r="D1136" s="95"/>
      <c r="E1136" s="95"/>
      <c r="F1136" s="95"/>
      <c r="G1136" s="258"/>
    </row>
    <row r="1137" spans="1:7" ht="15">
      <c r="A1137" s="126"/>
      <c r="B1137" s="257"/>
      <c r="C1137" s="95"/>
      <c r="D1137" s="95"/>
      <c r="E1137" s="95"/>
      <c r="F1137" s="95"/>
      <c r="G1137" s="258"/>
    </row>
    <row r="1138" spans="1:7" ht="15">
      <c r="A1138" s="126"/>
      <c r="B1138" s="257"/>
      <c r="C1138" s="95"/>
      <c r="D1138" s="95"/>
      <c r="E1138" s="95"/>
      <c r="F1138" s="95"/>
      <c r="G1138" s="258"/>
    </row>
    <row r="1139" spans="1:7" ht="15">
      <c r="A1139" s="126"/>
      <c r="B1139" s="257"/>
      <c r="C1139" s="95"/>
      <c r="D1139" s="95"/>
      <c r="E1139" s="95"/>
      <c r="F1139" s="95"/>
      <c r="G1139" s="258"/>
    </row>
    <row r="1140" spans="1:7" ht="15">
      <c r="A1140" s="126"/>
      <c r="B1140" s="257"/>
      <c r="C1140" s="95"/>
      <c r="D1140" s="95"/>
      <c r="E1140" s="95"/>
      <c r="F1140" s="95"/>
      <c r="G1140" s="258"/>
    </row>
    <row r="1141" spans="1:7" ht="15">
      <c r="A1141" s="126"/>
      <c r="B1141" s="257"/>
      <c r="C1141" s="95"/>
      <c r="D1141" s="95"/>
      <c r="E1141" s="95"/>
      <c r="F1141" s="95"/>
      <c r="G1141" s="258"/>
    </row>
    <row r="1142" spans="1:7" ht="15">
      <c r="A1142" s="126"/>
      <c r="B1142" s="257"/>
      <c r="C1142" s="95"/>
      <c r="D1142" s="95"/>
      <c r="E1142" s="95"/>
      <c r="F1142" s="95"/>
      <c r="G1142" s="258"/>
    </row>
    <row r="1143" spans="1:7" ht="15">
      <c r="A1143" s="126"/>
      <c r="B1143" s="257"/>
      <c r="C1143" s="95"/>
      <c r="D1143" s="95"/>
      <c r="E1143" s="95"/>
      <c r="F1143" s="95"/>
      <c r="G1143" s="258"/>
    </row>
    <row r="1144" spans="1:7" ht="15">
      <c r="A1144" s="126"/>
      <c r="B1144" s="257"/>
      <c r="C1144" s="95"/>
      <c r="D1144" s="95"/>
      <c r="E1144" s="95"/>
      <c r="F1144" s="95"/>
      <c r="G1144" s="258"/>
    </row>
    <row r="1145" spans="1:7" ht="15">
      <c r="A1145" s="126"/>
      <c r="B1145" s="257"/>
      <c r="C1145" s="95"/>
      <c r="D1145" s="95"/>
      <c r="E1145" s="95"/>
      <c r="F1145" s="95"/>
      <c r="G1145" s="258"/>
    </row>
    <row r="1146" spans="1:7" ht="15">
      <c r="A1146" s="126"/>
      <c r="B1146" s="257"/>
      <c r="C1146" s="95"/>
      <c r="D1146" s="95"/>
      <c r="E1146" s="95"/>
      <c r="F1146" s="95"/>
      <c r="G1146" s="258"/>
    </row>
    <row r="1147" spans="1:7" ht="15">
      <c r="A1147" s="126"/>
      <c r="B1147" s="257"/>
      <c r="C1147" s="95"/>
      <c r="D1147" s="95"/>
      <c r="E1147" s="95"/>
      <c r="F1147" s="95"/>
      <c r="G1147" s="258"/>
    </row>
    <row r="1148" spans="1:7" ht="15">
      <c r="A1148" s="126"/>
      <c r="B1148" s="257"/>
      <c r="C1148" s="95"/>
      <c r="D1148" s="95"/>
      <c r="E1148" s="95"/>
      <c r="F1148" s="95"/>
      <c r="G1148" s="258"/>
    </row>
    <row r="1149" spans="1:7" ht="15">
      <c r="A1149" s="126"/>
      <c r="B1149" s="257"/>
      <c r="C1149" s="95"/>
      <c r="D1149" s="95"/>
      <c r="E1149" s="95"/>
      <c r="F1149" s="95"/>
      <c r="G1149" s="258"/>
    </row>
    <row r="1150" spans="1:7" ht="15">
      <c r="A1150" s="126"/>
      <c r="B1150" s="257"/>
      <c r="C1150" s="95"/>
      <c r="D1150" s="95"/>
      <c r="E1150" s="95"/>
      <c r="F1150" s="95"/>
      <c r="G1150" s="258"/>
    </row>
    <row r="1151" spans="1:7" ht="15">
      <c r="A1151" s="126"/>
      <c r="B1151" s="257"/>
      <c r="C1151" s="95"/>
      <c r="D1151" s="95"/>
      <c r="E1151" s="95"/>
      <c r="F1151" s="95"/>
      <c r="G1151" s="258"/>
    </row>
    <row r="1152" spans="1:7" ht="15">
      <c r="A1152" s="126"/>
      <c r="B1152" s="257"/>
      <c r="C1152" s="95"/>
      <c r="D1152" s="95"/>
      <c r="E1152" s="95"/>
      <c r="F1152" s="95"/>
      <c r="G1152" s="258"/>
    </row>
    <row r="1153" spans="1:7" ht="15">
      <c r="A1153" s="126"/>
      <c r="B1153" s="257"/>
      <c r="C1153" s="95"/>
      <c r="D1153" s="95"/>
      <c r="E1153" s="95"/>
      <c r="F1153" s="95"/>
      <c r="G1153" s="258"/>
    </row>
    <row r="1154" spans="1:7" ht="15">
      <c r="A1154" s="126"/>
      <c r="B1154" s="257"/>
      <c r="C1154" s="95"/>
      <c r="D1154" s="95"/>
      <c r="E1154" s="95"/>
      <c r="F1154" s="95"/>
      <c r="G1154" s="258"/>
    </row>
    <row r="1155" spans="1:7" ht="15">
      <c r="A1155" s="126"/>
      <c r="B1155" s="257"/>
      <c r="C1155" s="95"/>
      <c r="D1155" s="95"/>
      <c r="E1155" s="95"/>
      <c r="F1155" s="95"/>
      <c r="G1155" s="258"/>
    </row>
    <row r="1156" spans="1:7" ht="15">
      <c r="A1156" s="126"/>
      <c r="B1156" s="257"/>
      <c r="C1156" s="95"/>
      <c r="D1156" s="95"/>
      <c r="E1156" s="95"/>
      <c r="F1156" s="95"/>
      <c r="G1156" s="258"/>
    </row>
    <row r="1157" spans="1:7" ht="15">
      <c r="A1157" s="126"/>
      <c r="B1157" s="257"/>
      <c r="C1157" s="95"/>
      <c r="D1157" s="95"/>
      <c r="E1157" s="95"/>
      <c r="F1157" s="95"/>
      <c r="G1157" s="258"/>
    </row>
    <row r="1158" spans="1:7" ht="15">
      <c r="A1158" s="126"/>
      <c r="B1158" s="257"/>
      <c r="C1158" s="95"/>
      <c r="D1158" s="95"/>
      <c r="E1158" s="95"/>
      <c r="F1158" s="95"/>
      <c r="G1158" s="258"/>
    </row>
    <row r="1159" spans="1:7" ht="15">
      <c r="A1159" s="126"/>
      <c r="B1159" s="257"/>
      <c r="C1159" s="95"/>
      <c r="D1159" s="95"/>
      <c r="E1159" s="95"/>
      <c r="F1159" s="95"/>
      <c r="G1159" s="258"/>
    </row>
    <row r="1160" spans="1:7" ht="15">
      <c r="A1160" s="126"/>
      <c r="B1160" s="257"/>
      <c r="C1160" s="95"/>
      <c r="D1160" s="95"/>
      <c r="E1160" s="95"/>
      <c r="F1160" s="95"/>
      <c r="G1160" s="258"/>
    </row>
    <row r="1161" spans="1:7" ht="15">
      <c r="A1161" s="126"/>
      <c r="B1161" s="257"/>
      <c r="C1161" s="95"/>
      <c r="D1161" s="95"/>
      <c r="E1161" s="95"/>
      <c r="F1161" s="95"/>
      <c r="G1161" s="258"/>
    </row>
    <row r="1162" spans="1:7" ht="15">
      <c r="A1162" s="126"/>
      <c r="B1162" s="257"/>
      <c r="C1162" s="95"/>
      <c r="D1162" s="95"/>
      <c r="E1162" s="95"/>
      <c r="F1162" s="95"/>
      <c r="G1162" s="258"/>
    </row>
    <row r="1163" spans="1:7" ht="15">
      <c r="A1163" s="126"/>
      <c r="B1163" s="257"/>
      <c r="C1163" s="95"/>
      <c r="D1163" s="95"/>
      <c r="E1163" s="95"/>
      <c r="F1163" s="95"/>
      <c r="G1163" s="258"/>
    </row>
    <row r="1164" spans="1:7" ht="15">
      <c r="A1164" s="126"/>
      <c r="B1164" s="257"/>
      <c r="C1164" s="95"/>
      <c r="D1164" s="95"/>
      <c r="E1164" s="95"/>
      <c r="F1164" s="95"/>
      <c r="G1164" s="258"/>
    </row>
    <row r="1165" spans="1:7" ht="15">
      <c r="A1165" s="126"/>
      <c r="B1165" s="257"/>
      <c r="C1165" s="95"/>
      <c r="D1165" s="95"/>
      <c r="E1165" s="95"/>
      <c r="F1165" s="95"/>
      <c r="G1165" s="258"/>
    </row>
    <row r="1166" spans="1:7" ht="15">
      <c r="A1166" s="126"/>
      <c r="B1166" s="257"/>
      <c r="C1166" s="95"/>
      <c r="D1166" s="95"/>
      <c r="E1166" s="95"/>
      <c r="F1166" s="95"/>
      <c r="G1166" s="258"/>
    </row>
    <row r="1167" spans="1:7" ht="15">
      <c r="A1167" s="126"/>
      <c r="B1167" s="257"/>
      <c r="C1167" s="95"/>
      <c r="D1167" s="95"/>
      <c r="E1167" s="95"/>
      <c r="F1167" s="95"/>
      <c r="G1167" s="258"/>
    </row>
    <row r="1168" spans="1:7" ht="15">
      <c r="A1168" s="126"/>
      <c r="B1168" s="257"/>
      <c r="C1168" s="95"/>
      <c r="D1168" s="95"/>
      <c r="E1168" s="95"/>
      <c r="F1168" s="95"/>
      <c r="G1168" s="258"/>
    </row>
    <row r="1169" spans="1:7" ht="15">
      <c r="A1169" s="126"/>
      <c r="B1169" s="257"/>
      <c r="C1169" s="95"/>
      <c r="D1169" s="95"/>
      <c r="E1169" s="95"/>
      <c r="F1169" s="95"/>
      <c r="G1169" s="258"/>
    </row>
    <row r="1170" spans="1:7" ht="15">
      <c r="A1170" s="126"/>
      <c r="B1170" s="257"/>
      <c r="C1170" s="95"/>
      <c r="D1170" s="95"/>
      <c r="E1170" s="95"/>
      <c r="F1170" s="95"/>
      <c r="G1170" s="258"/>
    </row>
    <row r="1171" spans="1:7" ht="15">
      <c r="A1171" s="126"/>
      <c r="B1171" s="257"/>
      <c r="C1171" s="95"/>
      <c r="D1171" s="95"/>
      <c r="E1171" s="95"/>
      <c r="F1171" s="95"/>
      <c r="G1171" s="258"/>
    </row>
    <row r="1172" spans="1:7" ht="15">
      <c r="A1172" s="126"/>
      <c r="B1172" s="257"/>
      <c r="C1172" s="95"/>
      <c r="D1172" s="95"/>
      <c r="E1172" s="95"/>
      <c r="F1172" s="95"/>
      <c r="G1172" s="258"/>
    </row>
    <row r="1173" spans="1:7" ht="15">
      <c r="A1173" s="126"/>
      <c r="B1173" s="257"/>
      <c r="C1173" s="95"/>
      <c r="D1173" s="95"/>
      <c r="E1173" s="95"/>
      <c r="F1173" s="95"/>
      <c r="G1173" s="258"/>
    </row>
    <row r="1174" spans="1:7" ht="15">
      <c r="A1174" s="126"/>
      <c r="B1174" s="257"/>
      <c r="C1174" s="95"/>
      <c r="D1174" s="95"/>
      <c r="E1174" s="95"/>
      <c r="F1174" s="95"/>
      <c r="G1174" s="258"/>
    </row>
    <row r="1175" spans="1:7" ht="15">
      <c r="A1175" s="126"/>
      <c r="B1175" s="257"/>
      <c r="C1175" s="95"/>
      <c r="D1175" s="95"/>
      <c r="E1175" s="95"/>
      <c r="F1175" s="95"/>
      <c r="G1175" s="258"/>
    </row>
    <row r="1176" spans="1:7" ht="15">
      <c r="A1176" s="126"/>
      <c r="B1176" s="257"/>
      <c r="C1176" s="95"/>
      <c r="D1176" s="95"/>
      <c r="E1176" s="95"/>
      <c r="F1176" s="95"/>
      <c r="G1176" s="258"/>
    </row>
    <row r="1177" spans="1:7" ht="15">
      <c r="A1177" s="126"/>
      <c r="B1177" s="257"/>
      <c r="C1177" s="95"/>
      <c r="D1177" s="95"/>
      <c r="E1177" s="95"/>
      <c r="F1177" s="95"/>
      <c r="G1177" s="258"/>
    </row>
    <row r="1178" spans="1:7" ht="15">
      <c r="A1178" s="126"/>
      <c r="B1178" s="257"/>
      <c r="C1178" s="95"/>
      <c r="D1178" s="95"/>
      <c r="E1178" s="95"/>
      <c r="F1178" s="95"/>
      <c r="G1178" s="258"/>
    </row>
    <row r="1179" spans="1:7" ht="15">
      <c r="A1179" s="126"/>
      <c r="B1179" s="257"/>
      <c r="C1179" s="95"/>
      <c r="D1179" s="95"/>
      <c r="E1179" s="95"/>
      <c r="F1179" s="95"/>
      <c r="G1179" s="258"/>
    </row>
    <row r="1180" spans="1:7" ht="15">
      <c r="A1180" s="126"/>
      <c r="B1180" s="257"/>
      <c r="C1180" s="95"/>
      <c r="D1180" s="95"/>
      <c r="E1180" s="95"/>
      <c r="F1180" s="95"/>
      <c r="G1180" s="258"/>
    </row>
    <row r="1181" spans="1:7" ht="15">
      <c r="A1181" s="126"/>
      <c r="B1181" s="257"/>
      <c r="C1181" s="95"/>
      <c r="D1181" s="95"/>
      <c r="E1181" s="95"/>
      <c r="F1181" s="95"/>
      <c r="G1181" s="258"/>
    </row>
    <row r="1182" spans="1:7" ht="15">
      <c r="A1182" s="126"/>
      <c r="B1182" s="257"/>
      <c r="C1182" s="95"/>
      <c r="D1182" s="95"/>
      <c r="E1182" s="95"/>
      <c r="F1182" s="95"/>
      <c r="G1182" s="258"/>
    </row>
    <row r="1183" spans="1:7" ht="15">
      <c r="A1183" s="126"/>
      <c r="B1183" s="257"/>
      <c r="C1183" s="95"/>
      <c r="D1183" s="95"/>
      <c r="E1183" s="95"/>
      <c r="F1183" s="95"/>
      <c r="G1183" s="258"/>
    </row>
    <row r="1184" spans="1:7" ht="15">
      <c r="A1184" s="126"/>
      <c r="B1184" s="257"/>
      <c r="C1184" s="95"/>
      <c r="D1184" s="95"/>
      <c r="E1184" s="95"/>
      <c r="F1184" s="95"/>
      <c r="G1184" s="258"/>
    </row>
    <row r="1185" spans="1:7" ht="15">
      <c r="A1185" s="126"/>
      <c r="B1185" s="257"/>
      <c r="C1185" s="95"/>
      <c r="D1185" s="95"/>
      <c r="E1185" s="95"/>
      <c r="F1185" s="95"/>
      <c r="G1185" s="258"/>
    </row>
    <row r="1186" spans="1:7" ht="15">
      <c r="A1186" s="126"/>
      <c r="B1186" s="257"/>
      <c r="C1186" s="95"/>
      <c r="D1186" s="95"/>
      <c r="E1186" s="95"/>
      <c r="F1186" s="95"/>
      <c r="G1186" s="258"/>
    </row>
    <row r="1187" spans="1:7" ht="15">
      <c r="A1187" s="126"/>
      <c r="B1187" s="257"/>
      <c r="C1187" s="95"/>
      <c r="D1187" s="95"/>
      <c r="E1187" s="95"/>
      <c r="F1187" s="95"/>
      <c r="G1187" s="258"/>
    </row>
    <row r="1188" spans="1:7" ht="15">
      <c r="A1188" s="126"/>
      <c r="B1188" s="257"/>
      <c r="C1188" s="95"/>
      <c r="D1188" s="95"/>
      <c r="E1188" s="95"/>
      <c r="F1188" s="95"/>
      <c r="G1188" s="258"/>
    </row>
    <row r="1189" spans="1:7" ht="15">
      <c r="A1189" s="126"/>
      <c r="B1189" s="257"/>
      <c r="C1189" s="95"/>
      <c r="D1189" s="95"/>
      <c r="E1189" s="95"/>
      <c r="F1189" s="95"/>
      <c r="G1189" s="258"/>
    </row>
    <row r="1190" spans="1:7" ht="15">
      <c r="A1190" s="126"/>
      <c r="B1190" s="257"/>
      <c r="C1190" s="95"/>
      <c r="D1190" s="95"/>
      <c r="E1190" s="95"/>
      <c r="F1190" s="95"/>
      <c r="G1190" s="258"/>
    </row>
    <row r="1191" spans="1:7" ht="15">
      <c r="A1191" s="126"/>
      <c r="B1191" s="257"/>
      <c r="C1191" s="95"/>
      <c r="D1191" s="95"/>
      <c r="E1191" s="95"/>
      <c r="F1191" s="95"/>
      <c r="G1191" s="258"/>
    </row>
    <row r="1192" spans="1:7" ht="15">
      <c r="A1192" s="126"/>
      <c r="B1192" s="257"/>
      <c r="C1192" s="95"/>
      <c r="D1192" s="95"/>
      <c r="E1192" s="95"/>
      <c r="F1192" s="95"/>
      <c r="G1192" s="258"/>
    </row>
    <row r="1193" spans="1:7" ht="15">
      <c r="A1193" s="126"/>
      <c r="B1193" s="257"/>
      <c r="C1193" s="95"/>
      <c r="D1193" s="95"/>
      <c r="E1193" s="95"/>
      <c r="F1193" s="95"/>
      <c r="G1193" s="258"/>
    </row>
    <row r="1194" spans="1:7" ht="15">
      <c r="A1194" s="126"/>
      <c r="B1194" s="257"/>
      <c r="C1194" s="95"/>
      <c r="D1194" s="95"/>
      <c r="E1194" s="95"/>
      <c r="F1194" s="95"/>
      <c r="G1194" s="258"/>
    </row>
    <row r="1195" spans="1:7" ht="15">
      <c r="A1195" s="126"/>
      <c r="B1195" s="257"/>
      <c r="C1195" s="95"/>
      <c r="D1195" s="95"/>
      <c r="E1195" s="95"/>
      <c r="F1195" s="95"/>
      <c r="G1195" s="258"/>
    </row>
    <row r="1196" spans="1:7" ht="15">
      <c r="A1196" s="126"/>
      <c r="B1196" s="257"/>
      <c r="C1196" s="95"/>
      <c r="D1196" s="95"/>
      <c r="E1196" s="95"/>
      <c r="F1196" s="95"/>
      <c r="G1196" s="258"/>
    </row>
    <row r="1197" spans="1:7" ht="15">
      <c r="A1197" s="126"/>
      <c r="B1197" s="257"/>
      <c r="C1197" s="95"/>
      <c r="D1197" s="95"/>
      <c r="E1197" s="95"/>
      <c r="F1197" s="95"/>
      <c r="G1197" s="258"/>
    </row>
    <row r="1198" spans="1:7" ht="15">
      <c r="A1198" s="126"/>
      <c r="B1198" s="257"/>
      <c r="C1198" s="95"/>
      <c r="D1198" s="95"/>
      <c r="E1198" s="95"/>
      <c r="F1198" s="95"/>
      <c r="G1198" s="258"/>
    </row>
    <row r="1199" spans="1:7" ht="15">
      <c r="A1199" s="126"/>
      <c r="B1199" s="257"/>
      <c r="C1199" s="95"/>
      <c r="D1199" s="95"/>
      <c r="E1199" s="95"/>
      <c r="F1199" s="95"/>
      <c r="G1199" s="258"/>
    </row>
    <row r="1200" spans="1:7" ht="15">
      <c r="A1200" s="126"/>
      <c r="B1200" s="257"/>
      <c r="C1200" s="95"/>
      <c r="D1200" s="95"/>
      <c r="E1200" s="95"/>
      <c r="F1200" s="95"/>
      <c r="G1200" s="258"/>
    </row>
    <row r="1201" spans="1:7" ht="15">
      <c r="A1201" s="126"/>
      <c r="B1201" s="257"/>
      <c r="C1201" s="95"/>
      <c r="D1201" s="95"/>
      <c r="E1201" s="95"/>
      <c r="F1201" s="95"/>
      <c r="G1201" s="258"/>
    </row>
    <row r="1202" spans="1:7" ht="15">
      <c r="A1202" s="126"/>
      <c r="B1202" s="257"/>
      <c r="C1202" s="95"/>
      <c r="D1202" s="95"/>
      <c r="E1202" s="95"/>
      <c r="F1202" s="95"/>
      <c r="G1202" s="258"/>
    </row>
    <row r="1203" spans="1:7" ht="15">
      <c r="A1203" s="126"/>
      <c r="B1203" s="257"/>
      <c r="C1203" s="95"/>
      <c r="D1203" s="95"/>
      <c r="E1203" s="95"/>
      <c r="F1203" s="95"/>
      <c r="G1203" s="258"/>
    </row>
    <row r="1204" spans="1:7" ht="15">
      <c r="A1204" s="126"/>
      <c r="B1204" s="257"/>
      <c r="C1204" s="95"/>
      <c r="D1204" s="95"/>
      <c r="E1204" s="95"/>
      <c r="F1204" s="95"/>
      <c r="G1204" s="258"/>
    </row>
    <row r="1205" spans="1:7" ht="15">
      <c r="A1205" s="126"/>
      <c r="B1205" s="257"/>
      <c r="C1205" s="95"/>
      <c r="D1205" s="95"/>
      <c r="E1205" s="95"/>
      <c r="F1205" s="95"/>
      <c r="G1205" s="258"/>
    </row>
    <row r="1206" spans="1:7" ht="15">
      <c r="A1206" s="126"/>
      <c r="B1206" s="257"/>
      <c r="C1206" s="95"/>
      <c r="D1206" s="95"/>
      <c r="E1206" s="95"/>
      <c r="F1206" s="95"/>
      <c r="G1206" s="258"/>
    </row>
    <row r="1207" spans="1:7" ht="15">
      <c r="A1207" s="126"/>
      <c r="B1207" s="257"/>
      <c r="C1207" s="95"/>
      <c r="D1207" s="95"/>
      <c r="E1207" s="95"/>
      <c r="F1207" s="95"/>
      <c r="G1207" s="258"/>
    </row>
    <row r="1208" spans="1:7" ht="15">
      <c r="A1208" s="126"/>
      <c r="B1208" s="257"/>
      <c r="C1208" s="95"/>
      <c r="D1208" s="95"/>
      <c r="E1208" s="95"/>
      <c r="F1208" s="95"/>
      <c r="G1208" s="258"/>
    </row>
    <row r="1209" spans="1:7" ht="15">
      <c r="A1209" s="126"/>
      <c r="B1209" s="257"/>
      <c r="C1209" s="95"/>
      <c r="D1209" s="95"/>
      <c r="E1209" s="95"/>
      <c r="F1209" s="95"/>
      <c r="G1209" s="258"/>
    </row>
    <row r="1210" spans="1:7" ht="15">
      <c r="A1210" s="126"/>
      <c r="B1210" s="257"/>
      <c r="C1210" s="95"/>
      <c r="D1210" s="95"/>
      <c r="E1210" s="95"/>
      <c r="F1210" s="95"/>
      <c r="G1210" s="258"/>
    </row>
    <row r="1211" spans="1:7" ht="15">
      <c r="A1211" s="126"/>
      <c r="B1211" s="257"/>
      <c r="C1211" s="95"/>
      <c r="D1211" s="95"/>
      <c r="E1211" s="95"/>
      <c r="F1211" s="95"/>
      <c r="G1211" s="258"/>
    </row>
    <row r="1212" spans="1:7" ht="15">
      <c r="A1212" s="126"/>
      <c r="B1212" s="257"/>
      <c r="C1212" s="95"/>
      <c r="D1212" s="95"/>
      <c r="E1212" s="95"/>
      <c r="F1212" s="95"/>
      <c r="G1212" s="258"/>
    </row>
    <row r="1213" spans="1:7" ht="15">
      <c r="A1213" s="126"/>
      <c r="B1213" s="257"/>
      <c r="C1213" s="95"/>
      <c r="D1213" s="95"/>
      <c r="E1213" s="95"/>
      <c r="F1213" s="95"/>
      <c r="G1213" s="258"/>
    </row>
    <row r="1214" spans="1:7" ht="15">
      <c r="A1214" s="126"/>
      <c r="B1214" s="257"/>
      <c r="C1214" s="95"/>
      <c r="D1214" s="95"/>
      <c r="E1214" s="95"/>
      <c r="F1214" s="95"/>
      <c r="G1214" s="258"/>
    </row>
    <row r="1215" spans="1:7" ht="15">
      <c r="A1215" s="126"/>
      <c r="B1215" s="257"/>
      <c r="C1215" s="95"/>
      <c r="D1215" s="95"/>
      <c r="E1215" s="95"/>
      <c r="F1215" s="95"/>
      <c r="G1215" s="258"/>
    </row>
    <row r="1216" spans="1:7" ht="15">
      <c r="A1216" s="126"/>
      <c r="B1216" s="257"/>
      <c r="C1216" s="95"/>
      <c r="D1216" s="95"/>
      <c r="E1216" s="95"/>
      <c r="F1216" s="95"/>
      <c r="G1216" s="258"/>
    </row>
    <row r="1217" spans="1:7" ht="15">
      <c r="A1217" s="126"/>
      <c r="B1217" s="257"/>
      <c r="C1217" s="95"/>
      <c r="D1217" s="95"/>
      <c r="E1217" s="95"/>
      <c r="F1217" s="95"/>
      <c r="G1217" s="258"/>
    </row>
    <row r="1218" spans="1:7" ht="15">
      <c r="A1218" s="126"/>
      <c r="B1218" s="257"/>
      <c r="C1218" s="95"/>
      <c r="D1218" s="95"/>
      <c r="E1218" s="95"/>
      <c r="F1218" s="95"/>
      <c r="G1218" s="258"/>
    </row>
    <row r="1219" spans="1:7" ht="15">
      <c r="A1219" s="126"/>
      <c r="B1219" s="257"/>
      <c r="C1219" s="95"/>
      <c r="D1219" s="95"/>
      <c r="E1219" s="95"/>
      <c r="F1219" s="95"/>
      <c r="G1219" s="258"/>
    </row>
    <row r="1220" spans="1:7" ht="15">
      <c r="A1220" s="126"/>
      <c r="B1220" s="257"/>
      <c r="C1220" s="95"/>
      <c r="D1220" s="95"/>
      <c r="E1220" s="95"/>
      <c r="F1220" s="95"/>
      <c r="G1220" s="258"/>
    </row>
    <row r="1221" spans="1:7" ht="15">
      <c r="A1221" s="126"/>
      <c r="B1221" s="257"/>
      <c r="C1221" s="95"/>
      <c r="D1221" s="95"/>
      <c r="E1221" s="95"/>
      <c r="F1221" s="95"/>
      <c r="G1221" s="258"/>
    </row>
    <row r="1222" spans="1:7" ht="15">
      <c r="A1222" s="126"/>
      <c r="B1222" s="257"/>
      <c r="C1222" s="95"/>
      <c r="D1222" s="95"/>
      <c r="E1222" s="95"/>
      <c r="F1222" s="95"/>
      <c r="G1222" s="258"/>
    </row>
    <row r="1223" spans="1:7" ht="15">
      <c r="A1223" s="126"/>
      <c r="B1223" s="257"/>
      <c r="C1223" s="95"/>
      <c r="D1223" s="95"/>
      <c r="E1223" s="95"/>
      <c r="F1223" s="95"/>
      <c r="G1223" s="258"/>
    </row>
    <row r="1224" spans="1:7" ht="15">
      <c r="A1224" s="126"/>
      <c r="B1224" s="257"/>
      <c r="C1224" s="95"/>
      <c r="D1224" s="95"/>
      <c r="E1224" s="95"/>
      <c r="F1224" s="95"/>
      <c r="G1224" s="258"/>
    </row>
    <row r="1225" spans="1:7" ht="15">
      <c r="A1225" s="126"/>
      <c r="B1225" s="257"/>
      <c r="C1225" s="95"/>
      <c r="D1225" s="95"/>
      <c r="E1225" s="95"/>
      <c r="F1225" s="95"/>
      <c r="G1225" s="258"/>
    </row>
    <row r="1226" spans="1:7" ht="15">
      <c r="A1226" s="126"/>
      <c r="B1226" s="257"/>
      <c r="C1226" s="95"/>
      <c r="D1226" s="95"/>
      <c r="E1226" s="95"/>
      <c r="F1226" s="95"/>
      <c r="G1226" s="258"/>
    </row>
    <row r="1227" spans="1:7" ht="15">
      <c r="A1227" s="126"/>
      <c r="B1227" s="257"/>
      <c r="C1227" s="95"/>
      <c r="D1227" s="95"/>
      <c r="E1227" s="95"/>
      <c r="F1227" s="95"/>
      <c r="G1227" s="258"/>
    </row>
    <row r="1228" spans="1:7" ht="15">
      <c r="A1228" s="126"/>
      <c r="B1228" s="257"/>
      <c r="C1228" s="95"/>
      <c r="D1228" s="95"/>
      <c r="E1228" s="95"/>
      <c r="F1228" s="95"/>
      <c r="G1228" s="258"/>
    </row>
    <row r="1229" spans="1:7" ht="15">
      <c r="A1229" s="126"/>
      <c r="B1229" s="257"/>
      <c r="C1229" s="95"/>
      <c r="D1229" s="95"/>
      <c r="E1229" s="95"/>
      <c r="F1229" s="95"/>
      <c r="G1229" s="258"/>
    </row>
    <row r="1230" spans="1:7" ht="15">
      <c r="A1230" s="126"/>
      <c r="B1230" s="257"/>
      <c r="C1230" s="95"/>
      <c r="D1230" s="95"/>
      <c r="E1230" s="95"/>
      <c r="F1230" s="95"/>
      <c r="G1230" s="258"/>
    </row>
    <row r="1231" spans="1:7" ht="15">
      <c r="A1231" s="126"/>
      <c r="B1231" s="257"/>
      <c r="C1231" s="95"/>
      <c r="D1231" s="95"/>
      <c r="E1231" s="95"/>
      <c r="F1231" s="95"/>
      <c r="G1231" s="258"/>
    </row>
    <row r="1232" spans="1:7" ht="15">
      <c r="A1232" s="126"/>
      <c r="B1232" s="257"/>
      <c r="C1232" s="95"/>
      <c r="D1232" s="95"/>
      <c r="E1232" s="95"/>
      <c r="F1232" s="95"/>
      <c r="G1232" s="258"/>
    </row>
    <row r="1233" spans="1:7" ht="15">
      <c r="A1233" s="126"/>
      <c r="B1233" s="257"/>
      <c r="C1233" s="95"/>
      <c r="D1233" s="95"/>
      <c r="E1233" s="95"/>
      <c r="F1233" s="95"/>
      <c r="G1233" s="258"/>
    </row>
    <row r="1234" spans="1:7" ht="15">
      <c r="A1234" s="126"/>
      <c r="B1234" s="257"/>
      <c r="C1234" s="95"/>
      <c r="D1234" s="95"/>
      <c r="E1234" s="95"/>
      <c r="F1234" s="95"/>
      <c r="G1234" s="258"/>
    </row>
    <row r="1235" spans="1:7" ht="15">
      <c r="A1235" s="126"/>
      <c r="B1235" s="257"/>
      <c r="C1235" s="95"/>
      <c r="D1235" s="95"/>
      <c r="E1235" s="95"/>
      <c r="F1235" s="95"/>
      <c r="G1235" s="258"/>
    </row>
    <row r="1236" spans="1:7" ht="15">
      <c r="A1236" s="126"/>
      <c r="B1236" s="257"/>
      <c r="C1236" s="95"/>
      <c r="D1236" s="95"/>
      <c r="E1236" s="95"/>
      <c r="F1236" s="95"/>
      <c r="G1236" s="258"/>
    </row>
    <row r="1237" spans="1:7" ht="15">
      <c r="A1237" s="126"/>
      <c r="B1237" s="257"/>
      <c r="C1237" s="95"/>
      <c r="D1237" s="95"/>
      <c r="E1237" s="95"/>
      <c r="F1237" s="95"/>
      <c r="G1237" s="258"/>
    </row>
    <row r="1238" spans="1:7" ht="15">
      <c r="A1238" s="126"/>
      <c r="B1238" s="257"/>
      <c r="C1238" s="95"/>
      <c r="D1238" s="95"/>
      <c r="E1238" s="95"/>
      <c r="F1238" s="95"/>
      <c r="G1238" s="258"/>
    </row>
    <row r="1239" spans="1:7" ht="15">
      <c r="A1239" s="126"/>
      <c r="B1239" s="257"/>
      <c r="C1239" s="95"/>
      <c r="D1239" s="95"/>
      <c r="E1239" s="95"/>
      <c r="F1239" s="95"/>
      <c r="G1239" s="258"/>
    </row>
    <row r="1240" spans="1:7" ht="15">
      <c r="A1240" s="126"/>
      <c r="B1240" s="257"/>
      <c r="C1240" s="95"/>
      <c r="D1240" s="95"/>
      <c r="E1240" s="95"/>
      <c r="F1240" s="95"/>
      <c r="G1240" s="258"/>
    </row>
    <row r="1241" spans="1:7" ht="15">
      <c r="A1241" s="126"/>
      <c r="B1241" s="257"/>
      <c r="C1241" s="95"/>
      <c r="D1241" s="95"/>
      <c r="E1241" s="95"/>
      <c r="F1241" s="95"/>
      <c r="G1241" s="258"/>
    </row>
    <row r="1242" spans="1:7" ht="15">
      <c r="A1242" s="126"/>
      <c r="B1242" s="257"/>
      <c r="C1242" s="95"/>
      <c r="D1242" s="95"/>
      <c r="E1242" s="95"/>
      <c r="F1242" s="95"/>
      <c r="G1242" s="258"/>
    </row>
    <row r="1243" spans="1:7" ht="15">
      <c r="A1243" s="126"/>
      <c r="B1243" s="257"/>
      <c r="C1243" s="95"/>
      <c r="D1243" s="95"/>
      <c r="E1243" s="95"/>
      <c r="F1243" s="95"/>
      <c r="G1243" s="258"/>
    </row>
    <row r="1244" spans="1:7" ht="15">
      <c r="A1244" s="126"/>
      <c r="B1244" s="257"/>
      <c r="C1244" s="95"/>
      <c r="D1244" s="95"/>
      <c r="E1244" s="95"/>
      <c r="F1244" s="95"/>
      <c r="G1244" s="258"/>
    </row>
    <row r="1245" spans="1:7" ht="15">
      <c r="A1245" s="126"/>
      <c r="B1245" s="257"/>
      <c r="C1245" s="95"/>
      <c r="D1245" s="95"/>
      <c r="E1245" s="95"/>
      <c r="F1245" s="95"/>
      <c r="G1245" s="258"/>
    </row>
    <row r="1246" spans="1:7" ht="15">
      <c r="A1246" s="126"/>
      <c r="B1246" s="257"/>
      <c r="C1246" s="95"/>
      <c r="D1246" s="95"/>
      <c r="E1246" s="95"/>
      <c r="F1246" s="95"/>
      <c r="G1246" s="258"/>
    </row>
    <row r="1247" spans="1:7" ht="15">
      <c r="A1247" s="126"/>
      <c r="B1247" s="257"/>
      <c r="C1247" s="95"/>
      <c r="D1247" s="95"/>
      <c r="E1247" s="95"/>
      <c r="F1247" s="95"/>
      <c r="G1247" s="258"/>
    </row>
    <row r="1248" spans="1:7" ht="15">
      <c r="A1248" s="126"/>
      <c r="B1248" s="257"/>
      <c r="C1248" s="95"/>
      <c r="D1248" s="95"/>
      <c r="E1248" s="95"/>
      <c r="F1248" s="95"/>
      <c r="G1248" s="258"/>
    </row>
    <row r="1249" spans="1:7" ht="15">
      <c r="A1249" s="126"/>
      <c r="B1249" s="257"/>
      <c r="C1249" s="95"/>
      <c r="D1249" s="95"/>
      <c r="E1249" s="95"/>
      <c r="F1249" s="95"/>
      <c r="G1249" s="258"/>
    </row>
    <row r="1250" spans="1:7" ht="15">
      <c r="A1250" s="126"/>
      <c r="B1250" s="257"/>
      <c r="C1250" s="95"/>
      <c r="D1250" s="95"/>
      <c r="E1250" s="95"/>
      <c r="F1250" s="95"/>
      <c r="G1250" s="258"/>
    </row>
    <row r="1251" spans="1:7" ht="15">
      <c r="A1251" s="126"/>
      <c r="B1251" s="257"/>
      <c r="C1251" s="95"/>
      <c r="D1251" s="95"/>
      <c r="E1251" s="95"/>
      <c r="F1251" s="95"/>
      <c r="G1251" s="258"/>
    </row>
    <row r="1252" spans="1:7" ht="15">
      <c r="A1252" s="126"/>
      <c r="B1252" s="257"/>
      <c r="C1252" s="95"/>
      <c r="D1252" s="95"/>
      <c r="E1252" s="95"/>
      <c r="F1252" s="95"/>
      <c r="G1252" s="258"/>
    </row>
    <row r="1253" spans="1:7" ht="15">
      <c r="A1253" s="126"/>
      <c r="B1253" s="257"/>
      <c r="C1253" s="95"/>
      <c r="D1253" s="95"/>
      <c r="E1253" s="95"/>
      <c r="F1253" s="95"/>
      <c r="G1253" s="258"/>
    </row>
    <row r="1254" spans="1:7" ht="15">
      <c r="A1254" s="126"/>
      <c r="B1254" s="257"/>
      <c r="C1254" s="95"/>
      <c r="D1254" s="95"/>
      <c r="E1254" s="95"/>
      <c r="F1254" s="95"/>
      <c r="G1254" s="258"/>
    </row>
    <row r="1255" spans="1:7" ht="15">
      <c r="A1255" s="126"/>
      <c r="B1255" s="257"/>
      <c r="C1255" s="95"/>
      <c r="D1255" s="95"/>
      <c r="E1255" s="95"/>
      <c r="F1255" s="95"/>
      <c r="G1255" s="258"/>
    </row>
    <row r="1256" spans="1:7" ht="15">
      <c r="A1256" s="126"/>
      <c r="B1256" s="257"/>
      <c r="C1256" s="95"/>
      <c r="D1256" s="95"/>
      <c r="E1256" s="95"/>
      <c r="F1256" s="95"/>
      <c r="G1256" s="258"/>
    </row>
    <row r="1257" spans="1:7" ht="15">
      <c r="A1257" s="126"/>
      <c r="B1257" s="257"/>
      <c r="C1257" s="95"/>
      <c r="D1257" s="95"/>
      <c r="E1257" s="95"/>
      <c r="F1257" s="95"/>
      <c r="G1257" s="258"/>
    </row>
    <row r="1258" spans="1:7" ht="15">
      <c r="A1258" s="126"/>
      <c r="B1258" s="257"/>
      <c r="C1258" s="95"/>
      <c r="D1258" s="95"/>
      <c r="E1258" s="95"/>
      <c r="F1258" s="95"/>
      <c r="G1258" s="258"/>
    </row>
    <row r="1259" spans="1:7" ht="15">
      <c r="A1259" s="126"/>
      <c r="B1259" s="257"/>
      <c r="C1259" s="95"/>
      <c r="D1259" s="95"/>
      <c r="E1259" s="95"/>
      <c r="F1259" s="95"/>
      <c r="G1259" s="258"/>
    </row>
    <row r="1260" spans="1:7" ht="15">
      <c r="A1260" s="126"/>
      <c r="B1260" s="257"/>
      <c r="C1260" s="95"/>
      <c r="D1260" s="95"/>
      <c r="E1260" s="95"/>
      <c r="F1260" s="95"/>
      <c r="G1260" s="258"/>
    </row>
    <row r="1261" spans="1:7" ht="15">
      <c r="A1261" s="126"/>
      <c r="B1261" s="257"/>
      <c r="C1261" s="95"/>
      <c r="D1261" s="95"/>
      <c r="E1261" s="95"/>
      <c r="F1261" s="95"/>
      <c r="G1261" s="258"/>
    </row>
    <row r="1262" spans="1:7" ht="15">
      <c r="A1262" s="126"/>
      <c r="B1262" s="257"/>
      <c r="C1262" s="95"/>
      <c r="D1262" s="95"/>
      <c r="E1262" s="95"/>
      <c r="F1262" s="95"/>
      <c r="G1262" s="258"/>
    </row>
    <row r="1263" spans="1:7" ht="15">
      <c r="A1263" s="126"/>
      <c r="B1263" s="257"/>
      <c r="C1263" s="95"/>
      <c r="D1263" s="95"/>
      <c r="E1263" s="95"/>
      <c r="F1263" s="95"/>
      <c r="G1263" s="258"/>
    </row>
    <row r="1264" spans="1:7" ht="15">
      <c r="A1264" s="126"/>
      <c r="B1264" s="257"/>
      <c r="C1264" s="95"/>
      <c r="D1264" s="95"/>
      <c r="E1264" s="95"/>
      <c r="F1264" s="95"/>
      <c r="G1264" s="258"/>
    </row>
    <row r="1265" spans="1:7" ht="15">
      <c r="A1265" s="126"/>
      <c r="B1265" s="257"/>
      <c r="C1265" s="95"/>
      <c r="D1265" s="95"/>
      <c r="E1265" s="95"/>
      <c r="F1265" s="95"/>
      <c r="G1265" s="258"/>
    </row>
    <row r="1266" spans="1:7" ht="15">
      <c r="A1266" s="126"/>
      <c r="B1266" s="257"/>
      <c r="C1266" s="95"/>
      <c r="D1266" s="95"/>
      <c r="E1266" s="95"/>
      <c r="F1266" s="95"/>
      <c r="G1266" s="258"/>
    </row>
    <row r="1267" spans="1:7" ht="15">
      <c r="A1267" s="126"/>
      <c r="B1267" s="257"/>
      <c r="C1267" s="95"/>
      <c r="D1267" s="95"/>
      <c r="E1267" s="95"/>
      <c r="F1267" s="95"/>
      <c r="G1267" s="258"/>
    </row>
    <row r="1268" spans="1:7" ht="15">
      <c r="A1268" s="126"/>
      <c r="B1268" s="257"/>
      <c r="C1268" s="95"/>
      <c r="D1268" s="95"/>
      <c r="E1268" s="95"/>
      <c r="F1268" s="95"/>
      <c r="G1268" s="258"/>
    </row>
    <row r="1269" spans="1:7" ht="15">
      <c r="A1269" s="126"/>
      <c r="B1269" s="257"/>
      <c r="C1269" s="95"/>
      <c r="D1269" s="95"/>
      <c r="E1269" s="95"/>
      <c r="F1269" s="95"/>
      <c r="G1269" s="258"/>
    </row>
    <row r="1270" spans="1:7" ht="15">
      <c r="A1270" s="126"/>
      <c r="B1270" s="257"/>
      <c r="C1270" s="95"/>
      <c r="D1270" s="95"/>
      <c r="E1270" s="95"/>
      <c r="F1270" s="95"/>
      <c r="G1270" s="258"/>
    </row>
    <row r="1271" spans="1:7" ht="15">
      <c r="A1271" s="126"/>
      <c r="B1271" s="257"/>
      <c r="C1271" s="95"/>
      <c r="D1271" s="95"/>
      <c r="E1271" s="95"/>
      <c r="F1271" s="95"/>
      <c r="G1271" s="258"/>
    </row>
    <row r="1272" spans="1:7" ht="15">
      <c r="A1272" s="126"/>
      <c r="B1272" s="257"/>
      <c r="C1272" s="95"/>
      <c r="D1272" s="95"/>
      <c r="E1272" s="95"/>
      <c r="F1272" s="95"/>
      <c r="G1272" s="258"/>
    </row>
    <row r="1273" spans="1:7" ht="15">
      <c r="A1273" s="126"/>
      <c r="B1273" s="257"/>
      <c r="C1273" s="95"/>
      <c r="D1273" s="95"/>
      <c r="E1273" s="95"/>
      <c r="F1273" s="95"/>
      <c r="G1273" s="258"/>
    </row>
    <row r="1274" spans="1:7" ht="15">
      <c r="A1274" s="126"/>
      <c r="B1274" s="257"/>
      <c r="C1274" s="95"/>
      <c r="D1274" s="95"/>
      <c r="E1274" s="95"/>
      <c r="F1274" s="95"/>
      <c r="G1274" s="258"/>
    </row>
    <row r="1275" spans="1:7" ht="15">
      <c r="A1275" s="126"/>
      <c r="B1275" s="257"/>
      <c r="C1275" s="95"/>
      <c r="D1275" s="95"/>
      <c r="E1275" s="95"/>
      <c r="F1275" s="95"/>
      <c r="G1275" s="258"/>
    </row>
    <row r="1276" spans="1:7" ht="15">
      <c r="A1276" s="126"/>
      <c r="B1276" s="257"/>
      <c r="C1276" s="95"/>
      <c r="D1276" s="95"/>
      <c r="E1276" s="95"/>
      <c r="F1276" s="95"/>
      <c r="G1276" s="258"/>
    </row>
    <row r="1277" spans="1:7" ht="15">
      <c r="A1277" s="126"/>
      <c r="B1277" s="257"/>
      <c r="C1277" s="95"/>
      <c r="D1277" s="95"/>
      <c r="E1277" s="95"/>
      <c r="F1277" s="95"/>
      <c r="G1277" s="258"/>
    </row>
    <row r="1278" spans="1:7" ht="15">
      <c r="A1278" s="126"/>
      <c r="B1278" s="257"/>
      <c r="C1278" s="95"/>
      <c r="D1278" s="95"/>
      <c r="E1278" s="95"/>
      <c r="F1278" s="95"/>
      <c r="G1278" s="258"/>
    </row>
    <row r="1279" spans="1:7" ht="15">
      <c r="A1279" s="126"/>
      <c r="B1279" s="257"/>
      <c r="C1279" s="95"/>
      <c r="D1279" s="95"/>
      <c r="E1279" s="95"/>
      <c r="F1279" s="95"/>
      <c r="G1279" s="258"/>
    </row>
    <row r="1280" spans="1:7" ht="15">
      <c r="A1280" s="126"/>
      <c r="B1280" s="257"/>
      <c r="C1280" s="95"/>
      <c r="D1280" s="95"/>
      <c r="E1280" s="95"/>
      <c r="F1280" s="95"/>
      <c r="G1280" s="258"/>
    </row>
    <row r="1281" spans="1:7" ht="15">
      <c r="A1281" s="126"/>
      <c r="B1281" s="257"/>
      <c r="C1281" s="95"/>
      <c r="D1281" s="95"/>
      <c r="E1281" s="95"/>
      <c r="F1281" s="95"/>
      <c r="G1281" s="258"/>
    </row>
    <row r="1282" spans="1:7" ht="15">
      <c r="A1282" s="126"/>
      <c r="B1282" s="257"/>
      <c r="C1282" s="95"/>
      <c r="D1282" s="95"/>
      <c r="E1282" s="95"/>
      <c r="F1282" s="95"/>
      <c r="G1282" s="258"/>
    </row>
    <row r="1283" spans="1:7" ht="15">
      <c r="A1283" s="126"/>
      <c r="B1283" s="257"/>
      <c r="C1283" s="95"/>
      <c r="D1283" s="95"/>
      <c r="E1283" s="95"/>
      <c r="F1283" s="95"/>
      <c r="G1283" s="258"/>
    </row>
    <row r="1284" spans="1:7" ht="15">
      <c r="A1284" s="126"/>
      <c r="B1284" s="257"/>
      <c r="C1284" s="95"/>
      <c r="D1284" s="95"/>
      <c r="E1284" s="95"/>
      <c r="F1284" s="95"/>
      <c r="G1284" s="258"/>
    </row>
    <row r="1285" spans="1:7" ht="15">
      <c r="A1285" s="126"/>
      <c r="B1285" s="257"/>
      <c r="C1285" s="95"/>
      <c r="D1285" s="95"/>
      <c r="E1285" s="95"/>
      <c r="F1285" s="95"/>
      <c r="G1285" s="258"/>
    </row>
    <row r="1286" spans="1:7" ht="15">
      <c r="A1286" s="126"/>
      <c r="B1286" s="257"/>
      <c r="C1286" s="95"/>
      <c r="D1286" s="95"/>
      <c r="E1286" s="95"/>
      <c r="F1286" s="95"/>
      <c r="G1286" s="258"/>
    </row>
    <row r="1287" spans="1:7" ht="15">
      <c r="A1287" s="126"/>
      <c r="B1287" s="257"/>
      <c r="C1287" s="95"/>
      <c r="D1287" s="95"/>
      <c r="E1287" s="95"/>
      <c r="F1287" s="95"/>
      <c r="G1287" s="258"/>
    </row>
    <row r="1288" spans="1:7" ht="15">
      <c r="A1288" s="126"/>
      <c r="B1288" s="257"/>
      <c r="C1288" s="95"/>
      <c r="D1288" s="95"/>
      <c r="E1288" s="95"/>
      <c r="F1288" s="95"/>
      <c r="G1288" s="258"/>
    </row>
    <row r="1289" spans="1:7" ht="15">
      <c r="A1289" s="126"/>
      <c r="B1289" s="257"/>
      <c r="C1289" s="95"/>
      <c r="D1289" s="95"/>
      <c r="E1289" s="95"/>
      <c r="F1289" s="95"/>
      <c r="G1289" s="258"/>
    </row>
    <row r="1290" spans="1:7" ht="15">
      <c r="A1290" s="126"/>
      <c r="B1290" s="257"/>
      <c r="C1290" s="95"/>
      <c r="D1290" s="95"/>
      <c r="E1290" s="95"/>
      <c r="F1290" s="95"/>
      <c r="G1290" s="258"/>
    </row>
    <row r="1291" spans="1:7" ht="15">
      <c r="A1291" s="126"/>
      <c r="B1291" s="257"/>
      <c r="C1291" s="95"/>
      <c r="D1291" s="95"/>
      <c r="E1291" s="95"/>
      <c r="F1291" s="95"/>
      <c r="G1291" s="258"/>
    </row>
    <row r="1292" spans="1:7" ht="15">
      <c r="A1292" s="126"/>
      <c r="B1292" s="257"/>
      <c r="C1292" s="95"/>
      <c r="D1292" s="95"/>
      <c r="E1292" s="95"/>
      <c r="F1292" s="95"/>
      <c r="G1292" s="258"/>
    </row>
    <row r="1293" spans="1:7" ht="15">
      <c r="A1293" s="126"/>
      <c r="B1293" s="257"/>
      <c r="C1293" s="95"/>
      <c r="D1293" s="95"/>
      <c r="E1293" s="95"/>
      <c r="F1293" s="95"/>
      <c r="G1293" s="258"/>
    </row>
    <row r="1294" spans="1:7" ht="15">
      <c r="A1294" s="126"/>
      <c r="B1294" s="257"/>
      <c r="C1294" s="95"/>
      <c r="D1294" s="95"/>
      <c r="E1294" s="95"/>
      <c r="F1294" s="95"/>
      <c r="G1294" s="258"/>
    </row>
    <row r="1295" spans="1:7" ht="15">
      <c r="A1295" s="126"/>
      <c r="B1295" s="257"/>
      <c r="C1295" s="95"/>
      <c r="D1295" s="95"/>
      <c r="E1295" s="95"/>
      <c r="F1295" s="95"/>
      <c r="G1295" s="258"/>
    </row>
    <row r="1296" spans="1:7" ht="15">
      <c r="A1296" s="126"/>
      <c r="B1296" s="257"/>
      <c r="C1296" s="95"/>
      <c r="D1296" s="95"/>
      <c r="E1296" s="95"/>
      <c r="F1296" s="95"/>
      <c r="G1296" s="258"/>
    </row>
    <row r="1297" spans="1:7" ht="15">
      <c r="A1297" s="126"/>
      <c r="B1297" s="257"/>
      <c r="C1297" s="95"/>
      <c r="D1297" s="95"/>
      <c r="E1297" s="95"/>
      <c r="F1297" s="95"/>
      <c r="G1297" s="258"/>
    </row>
    <row r="1298" spans="1:7" ht="15">
      <c r="A1298" s="126"/>
      <c r="B1298" s="257"/>
      <c r="C1298" s="95"/>
      <c r="D1298" s="95"/>
      <c r="E1298" s="95"/>
      <c r="F1298" s="95"/>
      <c r="G1298" s="258"/>
    </row>
    <row r="1299" spans="1:7" ht="15">
      <c r="A1299" s="126"/>
      <c r="B1299" s="257"/>
      <c r="C1299" s="95"/>
      <c r="D1299" s="95"/>
      <c r="E1299" s="95"/>
      <c r="F1299" s="95"/>
      <c r="G1299" s="258"/>
    </row>
    <row r="1300" spans="1:7" ht="15">
      <c r="A1300" s="126"/>
      <c r="B1300" s="257"/>
      <c r="C1300" s="95"/>
      <c r="D1300" s="95"/>
      <c r="E1300" s="95"/>
      <c r="F1300" s="95"/>
      <c r="G1300" s="258"/>
    </row>
    <row r="1301" spans="1:7" ht="15">
      <c r="A1301" s="126"/>
      <c r="B1301" s="257"/>
      <c r="C1301" s="95"/>
      <c r="D1301" s="95"/>
      <c r="E1301" s="95"/>
      <c r="F1301" s="95"/>
      <c r="G1301" s="258"/>
    </row>
    <row r="1302" spans="1:7" ht="15">
      <c r="A1302" s="126"/>
      <c r="B1302" s="257"/>
      <c r="C1302" s="95"/>
      <c r="D1302" s="95"/>
      <c r="E1302" s="95"/>
      <c r="F1302" s="95"/>
      <c r="G1302" s="258"/>
    </row>
    <row r="1303" spans="1:7" ht="15">
      <c r="A1303" s="126"/>
      <c r="B1303" s="257"/>
      <c r="C1303" s="95"/>
      <c r="D1303" s="95"/>
      <c r="E1303" s="95"/>
      <c r="F1303" s="95"/>
      <c r="G1303" s="258"/>
    </row>
    <row r="1304" spans="1:7" ht="15">
      <c r="A1304" s="126"/>
      <c r="B1304" s="257"/>
      <c r="C1304" s="95"/>
      <c r="D1304" s="95"/>
      <c r="E1304" s="95"/>
      <c r="F1304" s="95"/>
      <c r="G1304" s="258"/>
    </row>
    <row r="1305" spans="1:7" ht="15">
      <c r="A1305" s="126"/>
      <c r="B1305" s="257"/>
      <c r="C1305" s="95"/>
      <c r="D1305" s="95"/>
      <c r="E1305" s="95"/>
      <c r="F1305" s="95"/>
      <c r="G1305" s="258"/>
    </row>
    <row r="1306" spans="1:7" ht="15">
      <c r="A1306" s="126"/>
      <c r="B1306" s="257"/>
      <c r="C1306" s="95"/>
      <c r="D1306" s="95"/>
      <c r="E1306" s="95"/>
      <c r="F1306" s="95"/>
      <c r="G1306" s="258"/>
    </row>
    <row r="1307" spans="1:7" ht="15">
      <c r="A1307" s="126"/>
      <c r="B1307" s="257"/>
      <c r="C1307" s="95"/>
      <c r="D1307" s="95"/>
      <c r="E1307" s="95"/>
      <c r="F1307" s="95"/>
      <c r="G1307" s="258"/>
    </row>
    <row r="1308" spans="1:7" ht="15">
      <c r="A1308" s="126"/>
      <c r="B1308" s="257"/>
      <c r="C1308" s="95"/>
      <c r="D1308" s="95"/>
      <c r="E1308" s="95"/>
      <c r="F1308" s="95"/>
      <c r="G1308" s="258"/>
    </row>
    <row r="1309" spans="1:7" ht="15">
      <c r="A1309" s="126"/>
      <c r="B1309" s="257"/>
      <c r="C1309" s="95"/>
      <c r="D1309" s="95"/>
      <c r="E1309" s="95"/>
      <c r="F1309" s="95"/>
      <c r="G1309" s="258"/>
    </row>
    <row r="1310" spans="1:7" ht="15">
      <c r="A1310" s="126"/>
      <c r="B1310" s="257"/>
      <c r="C1310" s="95"/>
      <c r="D1310" s="95"/>
      <c r="E1310" s="95"/>
      <c r="F1310" s="95"/>
      <c r="G1310" s="258"/>
    </row>
    <row r="1311" spans="1:7" ht="15">
      <c r="A1311" s="126"/>
      <c r="B1311" s="257"/>
      <c r="C1311" s="95"/>
      <c r="D1311" s="95"/>
      <c r="E1311" s="95"/>
      <c r="F1311" s="95"/>
      <c r="G1311" s="258"/>
    </row>
    <row r="1312" spans="1:7" ht="15">
      <c r="A1312" s="126"/>
      <c r="B1312" s="257"/>
      <c r="C1312" s="95"/>
      <c r="D1312" s="95"/>
      <c r="E1312" s="95"/>
      <c r="F1312" s="95"/>
      <c r="G1312" s="258"/>
    </row>
    <row r="1313" spans="1:7" ht="15">
      <c r="A1313" s="126"/>
      <c r="B1313" s="257"/>
      <c r="C1313" s="95"/>
      <c r="D1313" s="95"/>
      <c r="E1313" s="95"/>
      <c r="F1313" s="95"/>
      <c r="G1313" s="258"/>
    </row>
    <row r="1314" spans="1:7" ht="15">
      <c r="A1314" s="126"/>
      <c r="B1314" s="257"/>
      <c r="C1314" s="95"/>
      <c r="D1314" s="95"/>
      <c r="E1314" s="95"/>
      <c r="F1314" s="95"/>
      <c r="G1314" s="258"/>
    </row>
    <row r="1315" spans="1:7" ht="15">
      <c r="A1315" s="126"/>
      <c r="B1315" s="257"/>
      <c r="C1315" s="95"/>
      <c r="D1315" s="95"/>
      <c r="E1315" s="95"/>
      <c r="F1315" s="95"/>
      <c r="G1315" s="258"/>
    </row>
    <row r="1316" spans="1:7" ht="15">
      <c r="A1316" s="126"/>
      <c r="B1316" s="257"/>
      <c r="C1316" s="95"/>
      <c r="D1316" s="95"/>
      <c r="E1316" s="95"/>
      <c r="F1316" s="95"/>
      <c r="G1316" s="258"/>
    </row>
    <row r="1317" spans="1:7" ht="15">
      <c r="A1317" s="126"/>
      <c r="B1317" s="257"/>
      <c r="C1317" s="95"/>
      <c r="D1317" s="95"/>
      <c r="E1317" s="95"/>
      <c r="F1317" s="95"/>
      <c r="G1317" s="258"/>
    </row>
    <row r="1318" spans="1:7" ht="15">
      <c r="A1318" s="126"/>
      <c r="B1318" s="257"/>
      <c r="C1318" s="95"/>
      <c r="D1318" s="95"/>
      <c r="E1318" s="95"/>
      <c r="F1318" s="95"/>
      <c r="G1318" s="258"/>
    </row>
    <row r="1319" spans="1:7" ht="15">
      <c r="A1319" s="126"/>
      <c r="B1319" s="257"/>
      <c r="C1319" s="95"/>
      <c r="D1319" s="95"/>
      <c r="E1319" s="95"/>
      <c r="F1319" s="95"/>
      <c r="G1319" s="258"/>
    </row>
    <row r="1320" spans="1:7" ht="15">
      <c r="A1320" s="126"/>
      <c r="B1320" s="257"/>
      <c r="C1320" s="95"/>
      <c r="D1320" s="95"/>
      <c r="E1320" s="95"/>
      <c r="F1320" s="95"/>
      <c r="G1320" s="258"/>
    </row>
    <row r="1321" spans="1:7" ht="15">
      <c r="A1321" s="126"/>
      <c r="B1321" s="257"/>
      <c r="C1321" s="95"/>
      <c r="D1321" s="95"/>
      <c r="E1321" s="95"/>
      <c r="F1321" s="95"/>
      <c r="G1321" s="258"/>
    </row>
    <row r="1322" spans="1:7" ht="15">
      <c r="A1322" s="126"/>
      <c r="B1322" s="257"/>
      <c r="C1322" s="95"/>
      <c r="D1322" s="95"/>
      <c r="E1322" s="95"/>
      <c r="F1322" s="95"/>
      <c r="G1322" s="258"/>
    </row>
    <row r="1323" spans="1:7" ht="15">
      <c r="A1323" s="126"/>
      <c r="B1323" s="257"/>
      <c r="C1323" s="95"/>
      <c r="D1323" s="95"/>
      <c r="E1323" s="95"/>
      <c r="F1323" s="95"/>
      <c r="G1323" s="258"/>
    </row>
    <row r="1324" spans="1:7" ht="15">
      <c r="A1324" s="126"/>
      <c r="B1324" s="257"/>
      <c r="C1324" s="95"/>
      <c r="D1324" s="95"/>
      <c r="E1324" s="95"/>
      <c r="F1324" s="95"/>
      <c r="G1324" s="258"/>
    </row>
    <row r="1325" spans="1:7" ht="15">
      <c r="A1325" s="126"/>
      <c r="B1325" s="257"/>
      <c r="C1325" s="95"/>
      <c r="D1325" s="95"/>
      <c r="E1325" s="95"/>
      <c r="F1325" s="95"/>
      <c r="G1325" s="258"/>
    </row>
    <row r="1326" spans="1:7" ht="15">
      <c r="A1326" s="126"/>
      <c r="B1326" s="257"/>
      <c r="C1326" s="95"/>
      <c r="D1326" s="95"/>
      <c r="E1326" s="95"/>
      <c r="F1326" s="95"/>
      <c r="G1326" s="258"/>
    </row>
    <row r="1327" spans="1:7" ht="15">
      <c r="A1327" s="126"/>
      <c r="B1327" s="257"/>
      <c r="C1327" s="95"/>
      <c r="D1327" s="95"/>
      <c r="E1327" s="95"/>
      <c r="F1327" s="95"/>
      <c r="G1327" s="258"/>
    </row>
    <row r="1328" spans="1:7" ht="15">
      <c r="A1328" s="126"/>
      <c r="B1328" s="257"/>
      <c r="C1328" s="95"/>
      <c r="D1328" s="95"/>
      <c r="E1328" s="95"/>
      <c r="F1328" s="95"/>
      <c r="G1328" s="258"/>
    </row>
    <row r="1329" spans="1:7" ht="15">
      <c r="A1329" s="126"/>
      <c r="B1329" s="257"/>
      <c r="C1329" s="95"/>
      <c r="D1329" s="95"/>
      <c r="E1329" s="95"/>
      <c r="F1329" s="95"/>
      <c r="G1329" s="258"/>
    </row>
    <row r="1330" spans="1:7" ht="15">
      <c r="A1330" s="126"/>
      <c r="B1330" s="257"/>
      <c r="C1330" s="95"/>
      <c r="D1330" s="95"/>
      <c r="E1330" s="95"/>
      <c r="F1330" s="95"/>
      <c r="G1330" s="258"/>
    </row>
    <row r="1331" spans="1:7" ht="15">
      <c r="A1331" s="126"/>
      <c r="B1331" s="257"/>
      <c r="C1331" s="95"/>
      <c r="D1331" s="95"/>
      <c r="E1331" s="95"/>
      <c r="F1331" s="95"/>
      <c r="G1331" s="258"/>
    </row>
    <row r="1332" spans="1:7" ht="15">
      <c r="A1332" s="126"/>
      <c r="B1332" s="257"/>
      <c r="C1332" s="95"/>
      <c r="D1332" s="95"/>
      <c r="E1332" s="95"/>
      <c r="F1332" s="95"/>
      <c r="G1332" s="258"/>
    </row>
    <row r="1333" spans="1:7" ht="15">
      <c r="A1333" s="126"/>
      <c r="B1333" s="257"/>
      <c r="C1333" s="95"/>
      <c r="D1333" s="95"/>
      <c r="E1333" s="95"/>
      <c r="F1333" s="95"/>
      <c r="G1333" s="258"/>
    </row>
    <row r="1334" spans="1:7" ht="15">
      <c r="A1334" s="126"/>
      <c r="B1334" s="257"/>
      <c r="C1334" s="95"/>
      <c r="D1334" s="95"/>
      <c r="E1334" s="95"/>
      <c r="F1334" s="95"/>
      <c r="G1334" s="258"/>
    </row>
    <row r="1335" spans="1:7" ht="15">
      <c r="A1335" s="126"/>
      <c r="B1335" s="257"/>
      <c r="C1335" s="95"/>
      <c r="D1335" s="95"/>
      <c r="E1335" s="95"/>
      <c r="F1335" s="95"/>
      <c r="G1335" s="258"/>
    </row>
    <row r="1336" spans="1:7" ht="15">
      <c r="A1336" s="126"/>
      <c r="B1336" s="257"/>
      <c r="C1336" s="95"/>
      <c r="D1336" s="95"/>
      <c r="E1336" s="95"/>
      <c r="F1336" s="95"/>
      <c r="G1336" s="258"/>
    </row>
    <row r="1337" spans="1:7" ht="15">
      <c r="A1337" s="126"/>
      <c r="B1337" s="257"/>
      <c r="C1337" s="95"/>
      <c r="D1337" s="95"/>
      <c r="E1337" s="95"/>
      <c r="F1337" s="95"/>
      <c r="G1337" s="258"/>
    </row>
    <row r="1338" spans="1:7" ht="15">
      <c r="A1338" s="126"/>
      <c r="B1338" s="257"/>
      <c r="C1338" s="95"/>
      <c r="D1338" s="95"/>
      <c r="E1338" s="95"/>
      <c r="F1338" s="95"/>
      <c r="G1338" s="258"/>
    </row>
    <row r="1339" spans="1:7" ht="15">
      <c r="A1339" s="126"/>
      <c r="B1339" s="257"/>
      <c r="C1339" s="95"/>
      <c r="D1339" s="95"/>
      <c r="E1339" s="95"/>
      <c r="F1339" s="95"/>
      <c r="G1339" s="258"/>
    </row>
    <row r="1340" spans="1:7" ht="15">
      <c r="A1340" s="126"/>
      <c r="B1340" s="257"/>
      <c r="C1340" s="95"/>
      <c r="D1340" s="95"/>
      <c r="E1340" s="95"/>
      <c r="F1340" s="95"/>
      <c r="G1340" s="258"/>
    </row>
    <row r="1341" spans="1:7" ht="15">
      <c r="A1341" s="126"/>
      <c r="B1341" s="257"/>
      <c r="C1341" s="95"/>
      <c r="D1341" s="95"/>
      <c r="E1341" s="95"/>
      <c r="F1341" s="95"/>
      <c r="G1341" s="258"/>
    </row>
    <row r="1342" spans="1:7" ht="15">
      <c r="A1342" s="126"/>
      <c r="B1342" s="257"/>
      <c r="C1342" s="95"/>
      <c r="D1342" s="95"/>
      <c r="E1342" s="95"/>
      <c r="F1342" s="95"/>
      <c r="G1342" s="258"/>
    </row>
    <row r="1343" spans="1:7" ht="15">
      <c r="A1343" s="126"/>
      <c r="B1343" s="257"/>
      <c r="C1343" s="95"/>
      <c r="D1343" s="95"/>
      <c r="E1343" s="95"/>
      <c r="F1343" s="95"/>
      <c r="G1343" s="258"/>
    </row>
    <row r="1344" spans="1:7" ht="15">
      <c r="A1344" s="126"/>
      <c r="B1344" s="257"/>
      <c r="C1344" s="95"/>
      <c r="D1344" s="95"/>
      <c r="E1344" s="95"/>
      <c r="F1344" s="95"/>
      <c r="G1344" s="258"/>
    </row>
    <row r="1345" spans="1:7" ht="15">
      <c r="A1345" s="126"/>
      <c r="B1345" s="257"/>
      <c r="C1345" s="95"/>
      <c r="D1345" s="95"/>
      <c r="E1345" s="95"/>
      <c r="F1345" s="95"/>
      <c r="G1345" s="258"/>
    </row>
    <row r="1346" spans="1:7" ht="15">
      <c r="A1346" s="126"/>
      <c r="B1346" s="257"/>
      <c r="C1346" s="95"/>
      <c r="D1346" s="95"/>
      <c r="E1346" s="95"/>
      <c r="F1346" s="95"/>
      <c r="G1346" s="258"/>
    </row>
    <row r="1347" spans="1:7" ht="15">
      <c r="A1347" s="126"/>
      <c r="B1347" s="257"/>
      <c r="C1347" s="95"/>
      <c r="D1347" s="95"/>
      <c r="E1347" s="95"/>
      <c r="F1347" s="95"/>
      <c r="G1347" s="258"/>
    </row>
    <row r="1348" spans="1:7" ht="15">
      <c r="A1348" s="126"/>
      <c r="B1348" s="257"/>
      <c r="C1348" s="95"/>
      <c r="D1348" s="95"/>
      <c r="E1348" s="95"/>
      <c r="F1348" s="95"/>
      <c r="G1348" s="258"/>
    </row>
    <row r="1349" spans="1:7" ht="15">
      <c r="A1349" s="126"/>
      <c r="B1349" s="257"/>
      <c r="C1349" s="95"/>
      <c r="D1349" s="95"/>
      <c r="E1349" s="95"/>
      <c r="F1349" s="95"/>
      <c r="G1349" s="258"/>
    </row>
    <row r="1350" spans="1:7" ht="15">
      <c r="A1350" s="126"/>
      <c r="B1350" s="257"/>
      <c r="C1350" s="95"/>
      <c r="D1350" s="95"/>
      <c r="E1350" s="95"/>
      <c r="F1350" s="95"/>
      <c r="G1350" s="258"/>
    </row>
    <row r="1351" spans="1:7" ht="15">
      <c r="A1351" s="126"/>
      <c r="B1351" s="257"/>
      <c r="C1351" s="95"/>
      <c r="D1351" s="95"/>
      <c r="E1351" s="95"/>
      <c r="F1351" s="95"/>
      <c r="G1351" s="258"/>
    </row>
    <row r="1352" spans="1:7" ht="15">
      <c r="A1352" s="126"/>
      <c r="B1352" s="257"/>
      <c r="C1352" s="95"/>
      <c r="D1352" s="95"/>
      <c r="E1352" s="95"/>
      <c r="F1352" s="95"/>
      <c r="G1352" s="258"/>
    </row>
    <row r="1353" spans="1:7" ht="15">
      <c r="A1353" s="126"/>
      <c r="B1353" s="257"/>
      <c r="C1353" s="95"/>
      <c r="D1353" s="95"/>
      <c r="E1353" s="95"/>
      <c r="F1353" s="95"/>
      <c r="G1353" s="258"/>
    </row>
    <row r="1354" spans="1:7" ht="15">
      <c r="A1354" s="126"/>
      <c r="B1354" s="257"/>
      <c r="C1354" s="95"/>
      <c r="D1354" s="95"/>
      <c r="E1354" s="95"/>
      <c r="F1354" s="95"/>
      <c r="G1354" s="258"/>
    </row>
    <row r="1355" spans="1:7" ht="15">
      <c r="A1355" s="126"/>
      <c r="B1355" s="257"/>
      <c r="C1355" s="95"/>
      <c r="D1355" s="95"/>
      <c r="E1355" s="95"/>
      <c r="F1355" s="95"/>
      <c r="G1355" s="258"/>
    </row>
    <row r="1356" spans="1:7" ht="15">
      <c r="A1356" s="126"/>
      <c r="B1356" s="257"/>
      <c r="C1356" s="95"/>
      <c r="D1356" s="95"/>
      <c r="E1356" s="95"/>
      <c r="F1356" s="95"/>
      <c r="G1356" s="258"/>
    </row>
    <row r="1357" spans="1:7" ht="15">
      <c r="A1357" s="126"/>
      <c r="B1357" s="257"/>
      <c r="C1357" s="95"/>
      <c r="D1357" s="95"/>
      <c r="E1357" s="95"/>
      <c r="F1357" s="95"/>
      <c r="G1357" s="258"/>
    </row>
    <row r="1358" spans="1:7" ht="15">
      <c r="A1358" s="126"/>
      <c r="B1358" s="257"/>
      <c r="C1358" s="95"/>
      <c r="D1358" s="95"/>
      <c r="E1358" s="95"/>
      <c r="F1358" s="95"/>
      <c r="G1358" s="258"/>
    </row>
    <row r="1359" spans="1:7" ht="15">
      <c r="A1359" s="126"/>
      <c r="B1359" s="257"/>
      <c r="C1359" s="95"/>
      <c r="D1359" s="95"/>
      <c r="E1359" s="95"/>
      <c r="F1359" s="95"/>
      <c r="G1359" s="258"/>
    </row>
    <row r="1360" spans="1:7" ht="15">
      <c r="A1360" s="126"/>
      <c r="B1360" s="257"/>
      <c r="C1360" s="95"/>
      <c r="D1360" s="95"/>
      <c r="E1360" s="95"/>
      <c r="F1360" s="95"/>
      <c r="G1360" s="258"/>
    </row>
    <row r="1361" spans="1:7" ht="15">
      <c r="A1361" s="126"/>
      <c r="B1361" s="257"/>
      <c r="C1361" s="95"/>
      <c r="D1361" s="95"/>
      <c r="E1361" s="95"/>
      <c r="F1361" s="95"/>
      <c r="G1361" s="258"/>
    </row>
    <row r="1362" spans="1:7" ht="15">
      <c r="A1362" s="126"/>
      <c r="B1362" s="257"/>
      <c r="C1362" s="95"/>
      <c r="D1362" s="95"/>
      <c r="E1362" s="95"/>
      <c r="F1362" s="95"/>
      <c r="G1362" s="258"/>
    </row>
    <row r="1363" spans="1:7" ht="15">
      <c r="A1363" s="126"/>
      <c r="B1363" s="257"/>
      <c r="C1363" s="95"/>
      <c r="D1363" s="95"/>
      <c r="E1363" s="95"/>
      <c r="F1363" s="95"/>
      <c r="G1363" s="258"/>
    </row>
    <row r="1364" spans="1:7" ht="15">
      <c r="A1364" s="126"/>
      <c r="B1364" s="257"/>
      <c r="C1364" s="95"/>
      <c r="D1364" s="95"/>
      <c r="E1364" s="95"/>
      <c r="F1364" s="95"/>
      <c r="G1364" s="258"/>
    </row>
    <row r="1365" spans="1:7" ht="15">
      <c r="A1365" s="126"/>
      <c r="B1365" s="257"/>
      <c r="C1365" s="95"/>
      <c r="D1365" s="95"/>
      <c r="E1365" s="95"/>
      <c r="F1365" s="95"/>
      <c r="G1365" s="258"/>
    </row>
    <row r="1366" spans="1:7" ht="15">
      <c r="A1366" s="126"/>
      <c r="B1366" s="257"/>
      <c r="C1366" s="95"/>
      <c r="D1366" s="95"/>
      <c r="E1366" s="95"/>
      <c r="F1366" s="95"/>
      <c r="G1366" s="258"/>
    </row>
    <row r="1367" spans="1:7" ht="15">
      <c r="A1367" s="126"/>
      <c r="B1367" s="257"/>
      <c r="C1367" s="95"/>
      <c r="D1367" s="95"/>
      <c r="E1367" s="95"/>
      <c r="F1367" s="95"/>
      <c r="G1367" s="258"/>
    </row>
    <row r="1368" spans="1:7" ht="15">
      <c r="A1368" s="126"/>
      <c r="B1368" s="257"/>
      <c r="C1368" s="95"/>
      <c r="D1368" s="95"/>
      <c r="E1368" s="95"/>
      <c r="F1368" s="95"/>
      <c r="G1368" s="258"/>
    </row>
    <row r="1369" spans="1:7" ht="15">
      <c r="A1369" s="126"/>
      <c r="B1369" s="257"/>
      <c r="C1369" s="95"/>
      <c r="D1369" s="95"/>
      <c r="E1369" s="95"/>
      <c r="F1369" s="95"/>
      <c r="G1369" s="258"/>
    </row>
    <row r="1370" spans="1:7" ht="15">
      <c r="A1370" s="126"/>
      <c r="B1370" s="257"/>
      <c r="C1370" s="95"/>
      <c r="D1370" s="95"/>
      <c r="E1370" s="95"/>
      <c r="F1370" s="95"/>
      <c r="G1370" s="258"/>
    </row>
    <row r="1371" spans="1:7" ht="15">
      <c r="A1371" s="126"/>
      <c r="B1371" s="257"/>
      <c r="C1371" s="95"/>
      <c r="D1371" s="95"/>
      <c r="E1371" s="95"/>
      <c r="F1371" s="95"/>
      <c r="G1371" s="258"/>
    </row>
    <row r="1372" spans="1:7" ht="15">
      <c r="A1372" s="126"/>
      <c r="B1372" s="257"/>
      <c r="C1372" s="95"/>
      <c r="D1372" s="95"/>
      <c r="E1372" s="95"/>
      <c r="F1372" s="95"/>
      <c r="G1372" s="258"/>
    </row>
    <row r="1373" spans="1:7" ht="15">
      <c r="A1373" s="126"/>
      <c r="B1373" s="257"/>
      <c r="C1373" s="95"/>
      <c r="D1373" s="95"/>
      <c r="E1373" s="95"/>
      <c r="F1373" s="95"/>
      <c r="G1373" s="258"/>
    </row>
    <row r="1374" spans="1:7" ht="15">
      <c r="A1374" s="126"/>
      <c r="B1374" s="257"/>
      <c r="C1374" s="95"/>
      <c r="D1374" s="95"/>
      <c r="E1374" s="95"/>
      <c r="F1374" s="95"/>
      <c r="G1374" s="258"/>
    </row>
    <row r="1375" spans="1:7" ht="15">
      <c r="A1375" s="126"/>
      <c r="B1375" s="257"/>
      <c r="C1375" s="95"/>
      <c r="D1375" s="95"/>
      <c r="E1375" s="95"/>
      <c r="F1375" s="95"/>
      <c r="G1375" s="258"/>
    </row>
    <row r="1376" spans="1:7" ht="15">
      <c r="A1376" s="126"/>
      <c r="B1376" s="257"/>
      <c r="C1376" s="95"/>
      <c r="D1376" s="95"/>
      <c r="E1376" s="95"/>
      <c r="F1376" s="95"/>
      <c r="G1376" s="258"/>
    </row>
    <row r="1377" spans="1:7" ht="15">
      <c r="A1377" s="126"/>
      <c r="B1377" s="257"/>
      <c r="C1377" s="95"/>
      <c r="D1377" s="95"/>
      <c r="E1377" s="95"/>
      <c r="F1377" s="95"/>
      <c r="G1377" s="258"/>
    </row>
    <row r="1378" spans="1:7" ht="15">
      <c r="A1378" s="126"/>
      <c r="B1378" s="257"/>
      <c r="C1378" s="95"/>
      <c r="D1378" s="95"/>
      <c r="E1378" s="95"/>
      <c r="F1378" s="95"/>
      <c r="G1378" s="258"/>
    </row>
    <row r="1379" spans="1:7" ht="15">
      <c r="A1379" s="126"/>
      <c r="B1379" s="257"/>
      <c r="C1379" s="95"/>
      <c r="D1379" s="95"/>
      <c r="E1379" s="95"/>
      <c r="F1379" s="95"/>
      <c r="G1379" s="258"/>
    </row>
    <row r="1380" spans="1:7" ht="15">
      <c r="A1380" s="126"/>
      <c r="B1380" s="257"/>
      <c r="C1380" s="95"/>
      <c r="D1380" s="95"/>
      <c r="E1380" s="95"/>
      <c r="F1380" s="95"/>
      <c r="G1380" s="258"/>
    </row>
    <row r="1381" spans="1:7" ht="15">
      <c r="A1381" s="126"/>
      <c r="B1381" s="257"/>
      <c r="C1381" s="95"/>
      <c r="D1381" s="95"/>
      <c r="E1381" s="95"/>
      <c r="F1381" s="95"/>
      <c r="G1381" s="258"/>
    </row>
    <row r="1382" spans="1:7" ht="15">
      <c r="A1382" s="126"/>
      <c r="B1382" s="257"/>
      <c r="C1382" s="95"/>
      <c r="D1382" s="95"/>
      <c r="E1382" s="95"/>
      <c r="F1382" s="95"/>
      <c r="G1382" s="258"/>
    </row>
    <row r="1383" spans="1:7" ht="15">
      <c r="A1383" s="126"/>
      <c r="B1383" s="257"/>
      <c r="C1383" s="95"/>
      <c r="D1383" s="95"/>
      <c r="E1383" s="95"/>
      <c r="F1383" s="95"/>
      <c r="G1383" s="258"/>
    </row>
    <row r="1384" spans="1:7" ht="15">
      <c r="A1384" s="126"/>
      <c r="B1384" s="257"/>
      <c r="C1384" s="95"/>
      <c r="D1384" s="95"/>
      <c r="E1384" s="95"/>
      <c r="F1384" s="95"/>
      <c r="G1384" s="258"/>
    </row>
    <row r="1385" spans="1:7" ht="15">
      <c r="A1385" s="126"/>
      <c r="B1385" s="257"/>
      <c r="C1385" s="95"/>
      <c r="D1385" s="95"/>
      <c r="E1385" s="95"/>
      <c r="F1385" s="95"/>
      <c r="G1385" s="258"/>
    </row>
    <row r="1386" spans="1:7" ht="15">
      <c r="A1386" s="126"/>
      <c r="B1386" s="257"/>
      <c r="C1386" s="95"/>
      <c r="D1386" s="95"/>
      <c r="E1386" s="95"/>
      <c r="F1386" s="95"/>
      <c r="G1386" s="258"/>
    </row>
    <row r="1387" spans="1:7" ht="15">
      <c r="A1387" s="126"/>
      <c r="B1387" s="257"/>
      <c r="C1387" s="95"/>
      <c r="D1387" s="95"/>
      <c r="E1387" s="95"/>
      <c r="F1387" s="95"/>
      <c r="G1387" s="258"/>
    </row>
    <row r="1388" spans="1:7" ht="15">
      <c r="A1388" s="126"/>
      <c r="B1388" s="257"/>
      <c r="C1388" s="95"/>
      <c r="D1388" s="95"/>
      <c r="E1388" s="95"/>
      <c r="F1388" s="95"/>
      <c r="G1388" s="258"/>
    </row>
    <row r="1389" spans="1:7" ht="15">
      <c r="A1389" s="126"/>
      <c r="B1389" s="257"/>
      <c r="C1389" s="95"/>
      <c r="D1389" s="95"/>
      <c r="E1389" s="95"/>
      <c r="F1389" s="95"/>
      <c r="G1389" s="258"/>
    </row>
    <row r="1390" spans="1:7" ht="15">
      <c r="A1390" s="126"/>
      <c r="B1390" s="257"/>
      <c r="C1390" s="95"/>
      <c r="D1390" s="95"/>
      <c r="E1390" s="95"/>
      <c r="F1390" s="95"/>
      <c r="G1390" s="258"/>
    </row>
    <row r="1391" spans="1:7" ht="15">
      <c r="A1391" s="126"/>
      <c r="B1391" s="257"/>
      <c r="C1391" s="95"/>
      <c r="D1391" s="95"/>
      <c r="E1391" s="95"/>
      <c r="F1391" s="95"/>
      <c r="G1391" s="258"/>
    </row>
    <row r="1392" spans="1:7" ht="15">
      <c r="A1392" s="126"/>
      <c r="B1392" s="257"/>
      <c r="C1392" s="95"/>
      <c r="D1392" s="95"/>
      <c r="E1392" s="95"/>
      <c r="F1392" s="95"/>
      <c r="G1392" s="258"/>
    </row>
    <row r="1393" spans="1:7" ht="15">
      <c r="A1393" s="126"/>
      <c r="B1393" s="257"/>
      <c r="C1393" s="95"/>
      <c r="D1393" s="95"/>
      <c r="E1393" s="95"/>
      <c r="F1393" s="95"/>
      <c r="G1393" s="258"/>
    </row>
    <row r="1394" spans="1:7" ht="15">
      <c r="A1394" s="126"/>
      <c r="B1394" s="257"/>
      <c r="C1394" s="95"/>
      <c r="D1394" s="95"/>
      <c r="E1394" s="95"/>
      <c r="F1394" s="95"/>
      <c r="G1394" s="258"/>
    </row>
    <row r="1395" spans="1:7" ht="15">
      <c r="A1395" s="126"/>
      <c r="B1395" s="257"/>
      <c r="C1395" s="95"/>
      <c r="D1395" s="95"/>
      <c r="E1395" s="95"/>
      <c r="F1395" s="95"/>
      <c r="G1395" s="258"/>
    </row>
    <row r="1396" spans="1:7" ht="15">
      <c r="A1396" s="126"/>
      <c r="B1396" s="257"/>
      <c r="C1396" s="95"/>
      <c r="D1396" s="95"/>
      <c r="E1396" s="95"/>
      <c r="F1396" s="95"/>
      <c r="G1396" s="258"/>
    </row>
    <row r="1397" spans="1:7" ht="15">
      <c r="A1397" s="126"/>
      <c r="B1397" s="257"/>
      <c r="C1397" s="95"/>
      <c r="D1397" s="95"/>
      <c r="E1397" s="95"/>
      <c r="F1397" s="95"/>
      <c r="G1397" s="258"/>
    </row>
    <row r="1398" spans="1:7" ht="15">
      <c r="A1398" s="126"/>
      <c r="B1398" s="257"/>
      <c r="C1398" s="95"/>
      <c r="D1398" s="95"/>
      <c r="E1398" s="95"/>
      <c r="F1398" s="95"/>
      <c r="G1398" s="258"/>
    </row>
    <row r="1399" spans="1:7" ht="15">
      <c r="A1399" s="126"/>
      <c r="B1399" s="257"/>
      <c r="C1399" s="95"/>
      <c r="D1399" s="95"/>
      <c r="E1399" s="95"/>
      <c r="F1399" s="95"/>
      <c r="G1399" s="258"/>
    </row>
    <row r="1400" spans="1:7" ht="15">
      <c r="A1400" s="126"/>
      <c r="B1400" s="257"/>
      <c r="C1400" s="95"/>
      <c r="D1400" s="95"/>
      <c r="E1400" s="95"/>
      <c r="F1400" s="95"/>
      <c r="G1400" s="258"/>
    </row>
    <row r="1401" spans="1:7" ht="15">
      <c r="A1401" s="126"/>
      <c r="B1401" s="257"/>
      <c r="C1401" s="95"/>
      <c r="D1401" s="95"/>
      <c r="E1401" s="95"/>
      <c r="F1401" s="95"/>
      <c r="G1401" s="258"/>
    </row>
    <row r="1402" spans="1:7" ht="15">
      <c r="A1402" s="126"/>
      <c r="B1402" s="257"/>
      <c r="C1402" s="95"/>
      <c r="D1402" s="95"/>
      <c r="E1402" s="95"/>
      <c r="F1402" s="95"/>
      <c r="G1402" s="258"/>
    </row>
    <row r="1403" spans="1:7" ht="15">
      <c r="A1403" s="126"/>
      <c r="B1403" s="257"/>
      <c r="C1403" s="95"/>
      <c r="D1403" s="95"/>
      <c r="E1403" s="95"/>
      <c r="F1403" s="95"/>
      <c r="G1403" s="258"/>
    </row>
    <row r="1404" spans="1:7" ht="15">
      <c r="A1404" s="126"/>
      <c r="B1404" s="257"/>
      <c r="C1404" s="95"/>
      <c r="D1404" s="95"/>
      <c r="E1404" s="95"/>
      <c r="F1404" s="95"/>
      <c r="G1404" s="258"/>
    </row>
    <row r="1405" spans="1:7" ht="15">
      <c r="A1405" s="126"/>
      <c r="B1405" s="257"/>
      <c r="C1405" s="95"/>
      <c r="D1405" s="95"/>
      <c r="E1405" s="95"/>
      <c r="F1405" s="95"/>
      <c r="G1405" s="258"/>
    </row>
    <row r="1406" spans="1:7" ht="15">
      <c r="A1406" s="126"/>
      <c r="B1406" s="257"/>
      <c r="C1406" s="95"/>
      <c r="D1406" s="95"/>
      <c r="E1406" s="95"/>
      <c r="F1406" s="95"/>
      <c r="G1406" s="258"/>
    </row>
    <row r="1407" spans="1:7" ht="15">
      <c r="A1407" s="126"/>
      <c r="B1407" s="257"/>
      <c r="C1407" s="95"/>
      <c r="D1407" s="95"/>
      <c r="E1407" s="95"/>
      <c r="F1407" s="95"/>
      <c r="G1407" s="258"/>
    </row>
    <row r="1408" spans="1:7" ht="15">
      <c r="A1408" s="126"/>
      <c r="B1408" s="257"/>
      <c r="C1408" s="95"/>
      <c r="D1408" s="95"/>
      <c r="E1408" s="95"/>
      <c r="F1408" s="95"/>
      <c r="G1408" s="258"/>
    </row>
    <row r="1409" spans="1:7" ht="15">
      <c r="A1409" s="126"/>
      <c r="B1409" s="257"/>
      <c r="C1409" s="95"/>
      <c r="D1409" s="95"/>
      <c r="E1409" s="95"/>
      <c r="F1409" s="95"/>
      <c r="G1409" s="258"/>
    </row>
    <row r="1410" spans="1:7" ht="15">
      <c r="A1410" s="126"/>
      <c r="B1410" s="257"/>
      <c r="C1410" s="95"/>
      <c r="D1410" s="95"/>
      <c r="E1410" s="95"/>
      <c r="F1410" s="95"/>
      <c r="G1410" s="258"/>
    </row>
    <row r="1411" spans="1:7" ht="15">
      <c r="A1411" s="126"/>
      <c r="B1411" s="257"/>
      <c r="C1411" s="95"/>
      <c r="D1411" s="95"/>
      <c r="E1411" s="95"/>
      <c r="F1411" s="95"/>
      <c r="G1411" s="258"/>
    </row>
    <row r="1412" spans="1:7" ht="15">
      <c r="A1412" s="126"/>
      <c r="B1412" s="257"/>
      <c r="C1412" s="95"/>
      <c r="D1412" s="95"/>
      <c r="E1412" s="95"/>
      <c r="F1412" s="95"/>
      <c r="G1412" s="258"/>
    </row>
    <row r="1413" spans="1:7" ht="15">
      <c r="A1413" s="126"/>
      <c r="B1413" s="257"/>
      <c r="C1413" s="95"/>
      <c r="D1413" s="95"/>
      <c r="E1413" s="95"/>
      <c r="F1413" s="95"/>
      <c r="G1413" s="258"/>
    </row>
    <row r="1414" spans="1:7" ht="15">
      <c r="A1414" s="126"/>
      <c r="B1414" s="257"/>
      <c r="C1414" s="95"/>
      <c r="D1414" s="95"/>
      <c r="E1414" s="95"/>
      <c r="F1414" s="95"/>
      <c r="G1414" s="258"/>
    </row>
    <row r="1415" spans="1:7" ht="15">
      <c r="A1415" s="126"/>
      <c r="B1415" s="257"/>
      <c r="C1415" s="95"/>
      <c r="D1415" s="95"/>
      <c r="E1415" s="95"/>
      <c r="F1415" s="95"/>
      <c r="G1415" s="258"/>
    </row>
    <row r="1416" spans="1:7" ht="15">
      <c r="A1416" s="126"/>
      <c r="B1416" s="257"/>
      <c r="C1416" s="95"/>
      <c r="D1416" s="95"/>
      <c r="E1416" s="95"/>
      <c r="F1416" s="95"/>
      <c r="G1416" s="258"/>
    </row>
    <row r="1417" spans="1:7" ht="15">
      <c r="A1417" s="126"/>
      <c r="B1417" s="257"/>
      <c r="C1417" s="95"/>
      <c r="D1417" s="95"/>
      <c r="E1417" s="95"/>
      <c r="F1417" s="95"/>
      <c r="G1417" s="258"/>
    </row>
    <row r="1418" spans="1:7" ht="15">
      <c r="A1418" s="126"/>
      <c r="B1418" s="257"/>
      <c r="C1418" s="95"/>
      <c r="D1418" s="95"/>
      <c r="E1418" s="95"/>
      <c r="F1418" s="95"/>
      <c r="G1418" s="258"/>
    </row>
    <row r="1419" spans="1:7" ht="15">
      <c r="A1419" s="126"/>
      <c r="B1419" s="257"/>
      <c r="C1419" s="95"/>
      <c r="D1419" s="95"/>
      <c r="E1419" s="95"/>
      <c r="F1419" s="95"/>
      <c r="G1419" s="258"/>
    </row>
    <row r="1420" spans="1:7" ht="15">
      <c r="A1420" s="126"/>
      <c r="B1420" s="257"/>
      <c r="C1420" s="95"/>
      <c r="D1420" s="95"/>
      <c r="E1420" s="95"/>
      <c r="F1420" s="95"/>
      <c r="G1420" s="258"/>
    </row>
    <row r="1421" spans="1:7" ht="15">
      <c r="A1421" s="126"/>
      <c r="B1421" s="257"/>
      <c r="C1421" s="95"/>
      <c r="D1421" s="95"/>
      <c r="E1421" s="95"/>
      <c r="F1421" s="95"/>
      <c r="G1421" s="258"/>
    </row>
    <row r="1422" spans="1:7" ht="15">
      <c r="A1422" s="126"/>
      <c r="B1422" s="257"/>
      <c r="C1422" s="95"/>
      <c r="D1422" s="95"/>
      <c r="E1422" s="95"/>
      <c r="F1422" s="95"/>
      <c r="G1422" s="258"/>
    </row>
    <row r="1423" spans="1:7" ht="15">
      <c r="A1423" s="126"/>
      <c r="B1423" s="257"/>
      <c r="C1423" s="95"/>
      <c r="D1423" s="95"/>
      <c r="E1423" s="95"/>
      <c r="F1423" s="95"/>
      <c r="G1423" s="258"/>
    </row>
    <row r="1424" spans="1:7" ht="15">
      <c r="A1424" s="126"/>
      <c r="B1424" s="257"/>
      <c r="C1424" s="95"/>
      <c r="D1424" s="95"/>
      <c r="E1424" s="95"/>
      <c r="F1424" s="95"/>
      <c r="G1424" s="258"/>
    </row>
    <row r="1425" spans="1:7" ht="15">
      <c r="A1425" s="126"/>
      <c r="B1425" s="257"/>
      <c r="C1425" s="95"/>
      <c r="D1425" s="95"/>
      <c r="E1425" s="95"/>
      <c r="F1425" s="95"/>
      <c r="G1425" s="258"/>
    </row>
    <row r="1426" spans="1:7" ht="15">
      <c r="A1426" s="126"/>
      <c r="B1426" s="257"/>
      <c r="C1426" s="95"/>
      <c r="D1426" s="95"/>
      <c r="E1426" s="95"/>
      <c r="F1426" s="95"/>
      <c r="G1426" s="258"/>
    </row>
    <row r="1427" spans="1:7" ht="15">
      <c r="A1427" s="126"/>
      <c r="B1427" s="257"/>
      <c r="C1427" s="95"/>
      <c r="D1427" s="95"/>
      <c r="E1427" s="95"/>
      <c r="F1427" s="95"/>
      <c r="G1427" s="258"/>
    </row>
    <row r="1428" spans="1:7" ht="15">
      <c r="A1428" s="126"/>
      <c r="B1428" s="257"/>
      <c r="C1428" s="95"/>
      <c r="D1428" s="95"/>
      <c r="E1428" s="95"/>
      <c r="F1428" s="95"/>
      <c r="G1428" s="258"/>
    </row>
    <row r="1429" spans="1:7" ht="15">
      <c r="A1429" s="126"/>
      <c r="B1429" s="257"/>
      <c r="C1429" s="95"/>
      <c r="D1429" s="95"/>
      <c r="E1429" s="95"/>
      <c r="F1429" s="95"/>
      <c r="G1429" s="258"/>
    </row>
    <row r="1430" spans="1:7" ht="15">
      <c r="A1430" s="126"/>
      <c r="B1430" s="257"/>
      <c r="C1430" s="95"/>
      <c r="D1430" s="95"/>
      <c r="E1430" s="95"/>
      <c r="F1430" s="95"/>
      <c r="G1430" s="258"/>
    </row>
    <row r="1431" spans="1:7" ht="15">
      <c r="A1431" s="126"/>
      <c r="B1431" s="257"/>
      <c r="C1431" s="95"/>
      <c r="D1431" s="95"/>
      <c r="E1431" s="95"/>
      <c r="F1431" s="95"/>
      <c r="G1431" s="258"/>
    </row>
    <row r="1432" spans="1:7" ht="15">
      <c r="A1432" s="126"/>
      <c r="B1432" s="257"/>
      <c r="C1432" s="95"/>
      <c r="D1432" s="95"/>
      <c r="E1432" s="95"/>
      <c r="F1432" s="95"/>
      <c r="G1432" s="258"/>
    </row>
    <row r="1433" spans="1:7" ht="15">
      <c r="A1433" s="126"/>
      <c r="B1433" s="257"/>
      <c r="C1433" s="95"/>
      <c r="D1433" s="95"/>
      <c r="E1433" s="95"/>
      <c r="F1433" s="95"/>
      <c r="G1433" s="258"/>
    </row>
    <row r="1434" spans="1:7" ht="15">
      <c r="A1434" s="126"/>
      <c r="B1434" s="257"/>
      <c r="C1434" s="95"/>
      <c r="D1434" s="95"/>
      <c r="E1434" s="95"/>
      <c r="F1434" s="95"/>
      <c r="G1434" s="258"/>
    </row>
    <row r="1435" spans="1:7" ht="15">
      <c r="A1435" s="126"/>
      <c r="B1435" s="257"/>
      <c r="C1435" s="95"/>
      <c r="D1435" s="95"/>
      <c r="E1435" s="95"/>
      <c r="F1435" s="95"/>
      <c r="G1435" s="258"/>
    </row>
    <row r="1436" spans="1:7" ht="15">
      <c r="A1436" s="126"/>
      <c r="B1436" s="257"/>
      <c r="C1436" s="95"/>
      <c r="D1436" s="95"/>
      <c r="E1436" s="95"/>
      <c r="F1436" s="95"/>
      <c r="G1436" s="258"/>
    </row>
    <row r="1437" spans="1:7" ht="15">
      <c r="A1437" s="126"/>
      <c r="B1437" s="257"/>
      <c r="C1437" s="95"/>
      <c r="D1437" s="95"/>
      <c r="E1437" s="95"/>
      <c r="F1437" s="95"/>
      <c r="G1437" s="258"/>
    </row>
    <row r="1438" spans="1:7" ht="15">
      <c r="A1438" s="126"/>
      <c r="B1438" s="257"/>
      <c r="C1438" s="95"/>
      <c r="D1438" s="95"/>
      <c r="E1438" s="95"/>
      <c r="F1438" s="95"/>
      <c r="G1438" s="258"/>
    </row>
    <row r="1439" spans="1:7" ht="15">
      <c r="A1439" s="126"/>
      <c r="B1439" s="257"/>
      <c r="C1439" s="95"/>
      <c r="D1439" s="95"/>
      <c r="E1439" s="95"/>
      <c r="F1439" s="95"/>
      <c r="G1439" s="258"/>
    </row>
    <row r="1440" spans="1:7" ht="15">
      <c r="A1440" s="126"/>
      <c r="B1440" s="257"/>
      <c r="C1440" s="95"/>
      <c r="D1440" s="95"/>
      <c r="E1440" s="95"/>
      <c r="F1440" s="95"/>
      <c r="G1440" s="258"/>
    </row>
    <row r="1441" spans="1:7" ht="15">
      <c r="A1441" s="126"/>
      <c r="B1441" s="257"/>
      <c r="C1441" s="95"/>
      <c r="D1441" s="95"/>
      <c r="E1441" s="95"/>
      <c r="F1441" s="95"/>
      <c r="G1441" s="258"/>
    </row>
    <row r="1442" spans="1:7" ht="15">
      <c r="A1442" s="126"/>
      <c r="B1442" s="257"/>
      <c r="C1442" s="95"/>
      <c r="D1442" s="95"/>
      <c r="E1442" s="95"/>
      <c r="F1442" s="95"/>
      <c r="G1442" s="258"/>
    </row>
    <row r="1443" spans="1:7" ht="15">
      <c r="A1443" s="126"/>
      <c r="B1443" s="257"/>
      <c r="C1443" s="95"/>
      <c r="D1443" s="95"/>
      <c r="E1443" s="95"/>
      <c r="F1443" s="95"/>
      <c r="G1443" s="258"/>
    </row>
    <row r="1444" spans="1:7" ht="15">
      <c r="A1444" s="126"/>
      <c r="B1444" s="257"/>
      <c r="C1444" s="95"/>
      <c r="D1444" s="95"/>
      <c r="E1444" s="95"/>
      <c r="F1444" s="95"/>
      <c r="G1444" s="258"/>
    </row>
    <row r="1445" spans="1:7" ht="15">
      <c r="A1445" s="126"/>
      <c r="B1445" s="257"/>
      <c r="C1445" s="95"/>
      <c r="D1445" s="95"/>
      <c r="E1445" s="95"/>
      <c r="F1445" s="95"/>
      <c r="G1445" s="258"/>
    </row>
    <row r="1446" spans="1:7" ht="15">
      <c r="A1446" s="126"/>
      <c r="B1446" s="257"/>
      <c r="C1446" s="95"/>
      <c r="D1446" s="95"/>
      <c r="E1446" s="95"/>
      <c r="F1446" s="95"/>
      <c r="G1446" s="258"/>
    </row>
    <row r="1447" spans="1:7" ht="15">
      <c r="A1447" s="126"/>
      <c r="B1447" s="257"/>
      <c r="C1447" s="95"/>
      <c r="D1447" s="95"/>
      <c r="E1447" s="95"/>
      <c r="F1447" s="95"/>
      <c r="G1447" s="258"/>
    </row>
    <row r="1448" spans="1:7" ht="15">
      <c r="A1448" s="126"/>
      <c r="B1448" s="257"/>
      <c r="C1448" s="95"/>
      <c r="D1448" s="95"/>
      <c r="E1448" s="95"/>
      <c r="F1448" s="95"/>
      <c r="G1448" s="258"/>
    </row>
    <row r="1449" spans="1:7" ht="15">
      <c r="A1449" s="126"/>
      <c r="B1449" s="257"/>
      <c r="C1449" s="95"/>
      <c r="D1449" s="95"/>
      <c r="E1449" s="95"/>
      <c r="F1449" s="95"/>
      <c r="G1449" s="258"/>
    </row>
    <row r="1450" spans="1:7" ht="15">
      <c r="A1450" s="126"/>
      <c r="B1450" s="257"/>
      <c r="C1450" s="95"/>
      <c r="D1450" s="95"/>
      <c r="E1450" s="95"/>
      <c r="F1450" s="95"/>
      <c r="G1450" s="258"/>
    </row>
    <row r="1451" spans="1:7" ht="15">
      <c r="A1451" s="126"/>
      <c r="B1451" s="257"/>
      <c r="C1451" s="95"/>
      <c r="D1451" s="95"/>
      <c r="E1451" s="95"/>
      <c r="F1451" s="95"/>
      <c r="G1451" s="258"/>
    </row>
    <row r="1452" spans="1:7" ht="15">
      <c r="A1452" s="126"/>
      <c r="B1452" s="257"/>
      <c r="C1452" s="95"/>
      <c r="D1452" s="95"/>
      <c r="E1452" s="95"/>
      <c r="F1452" s="95"/>
      <c r="G1452" s="258"/>
    </row>
    <row r="1453" spans="1:7" ht="15">
      <c r="A1453" s="126"/>
      <c r="B1453" s="257"/>
      <c r="C1453" s="95"/>
      <c r="D1453" s="95"/>
      <c r="E1453" s="95"/>
      <c r="F1453" s="95"/>
      <c r="G1453" s="258"/>
    </row>
    <row r="1454" spans="1:7" ht="15">
      <c r="A1454" s="126"/>
      <c r="B1454" s="257"/>
      <c r="C1454" s="95"/>
      <c r="D1454" s="95"/>
      <c r="E1454" s="95"/>
      <c r="F1454" s="95"/>
      <c r="G1454" s="258"/>
    </row>
    <row r="1455" spans="1:7" ht="15">
      <c r="A1455" s="126"/>
      <c r="B1455" s="257"/>
      <c r="C1455" s="95"/>
      <c r="D1455" s="95"/>
      <c r="E1455" s="95"/>
      <c r="F1455" s="95"/>
      <c r="G1455" s="258"/>
    </row>
    <row r="1456" spans="1:7" ht="15">
      <c r="A1456" s="126"/>
      <c r="B1456" s="257"/>
      <c r="C1456" s="95"/>
      <c r="D1456" s="95"/>
      <c r="E1456" s="95"/>
      <c r="F1456" s="95"/>
      <c r="G1456" s="258"/>
    </row>
    <row r="1457" spans="1:7" ht="15">
      <c r="A1457" s="126"/>
      <c r="B1457" s="257"/>
      <c r="C1457" s="95"/>
      <c r="D1457" s="95"/>
      <c r="E1457" s="95"/>
      <c r="F1457" s="95"/>
      <c r="G1457" s="258"/>
    </row>
    <row r="1458" spans="1:7" ht="15">
      <c r="A1458" s="126"/>
      <c r="B1458" s="257"/>
      <c r="C1458" s="95"/>
      <c r="D1458" s="95"/>
      <c r="E1458" s="95"/>
      <c r="F1458" s="95"/>
      <c r="G1458" s="258"/>
    </row>
    <row r="1459" spans="1:7" ht="15">
      <c r="A1459" s="126"/>
      <c r="B1459" s="257"/>
      <c r="C1459" s="95"/>
      <c r="D1459" s="95"/>
      <c r="E1459" s="95"/>
      <c r="F1459" s="95"/>
      <c r="G1459" s="258"/>
    </row>
    <row r="1460" spans="1:7" ht="15">
      <c r="A1460" s="126"/>
      <c r="B1460" s="257"/>
      <c r="C1460" s="95"/>
      <c r="D1460" s="95"/>
      <c r="E1460" s="95"/>
      <c r="F1460" s="95"/>
      <c r="G1460" s="258"/>
    </row>
    <row r="1461" spans="1:7" ht="15">
      <c r="A1461" s="126"/>
      <c r="B1461" s="257"/>
      <c r="C1461" s="95"/>
      <c r="D1461" s="95"/>
      <c r="E1461" s="95"/>
      <c r="F1461" s="95"/>
      <c r="G1461" s="258"/>
    </row>
    <row r="1462" spans="1:7" ht="15">
      <c r="A1462" s="126"/>
      <c r="B1462" s="257"/>
      <c r="C1462" s="95"/>
      <c r="D1462" s="95"/>
      <c r="E1462" s="95"/>
      <c r="F1462" s="95"/>
      <c r="G1462" s="258"/>
    </row>
    <row r="1463" spans="1:7" ht="15">
      <c r="A1463" s="126"/>
      <c r="B1463" s="257"/>
      <c r="C1463" s="95"/>
      <c r="D1463" s="95"/>
      <c r="E1463" s="95"/>
      <c r="F1463" s="95"/>
      <c r="G1463" s="258"/>
    </row>
    <row r="1464" spans="1:7" ht="15">
      <c r="A1464" s="126"/>
      <c r="B1464" s="257"/>
      <c r="C1464" s="95"/>
      <c r="D1464" s="95"/>
      <c r="E1464" s="95"/>
      <c r="F1464" s="95"/>
      <c r="G1464" s="258"/>
    </row>
    <row r="1465" spans="1:7" ht="15">
      <c r="A1465" s="126"/>
      <c r="B1465" s="257"/>
      <c r="C1465" s="95"/>
      <c r="D1465" s="95"/>
      <c r="E1465" s="95"/>
      <c r="F1465" s="95"/>
      <c r="G1465" s="258"/>
    </row>
    <row r="1466" spans="1:7" ht="15">
      <c r="A1466" s="126"/>
      <c r="B1466" s="257"/>
      <c r="C1466" s="95"/>
      <c r="D1466" s="95"/>
      <c r="E1466" s="95"/>
      <c r="F1466" s="95"/>
      <c r="G1466" s="258"/>
    </row>
    <row r="1467" spans="1:7" ht="15">
      <c r="A1467" s="126"/>
      <c r="B1467" s="257"/>
      <c r="C1467" s="95"/>
      <c r="D1467" s="95"/>
      <c r="E1467" s="95"/>
      <c r="F1467" s="95"/>
      <c r="G1467" s="258"/>
    </row>
    <row r="1468" spans="1:7" ht="15">
      <c r="A1468" s="126"/>
      <c r="B1468" s="257"/>
      <c r="C1468" s="95"/>
      <c r="D1468" s="95"/>
      <c r="E1468" s="95"/>
      <c r="F1468" s="95"/>
      <c r="G1468" s="258"/>
    </row>
    <row r="1469" spans="1:7" ht="15">
      <c r="A1469" s="126"/>
      <c r="B1469" s="257"/>
      <c r="C1469" s="95"/>
      <c r="D1469" s="95"/>
      <c r="E1469" s="95"/>
      <c r="F1469" s="95"/>
      <c r="G1469" s="258"/>
    </row>
    <row r="1470" spans="1:7" ht="15">
      <c r="A1470" s="126"/>
      <c r="B1470" s="257"/>
      <c r="C1470" s="95"/>
      <c r="D1470" s="95"/>
      <c r="E1470" s="95"/>
      <c r="F1470" s="95"/>
      <c r="G1470" s="258"/>
    </row>
    <row r="1471" spans="1:7" ht="15">
      <c r="A1471" s="126"/>
      <c r="B1471" s="257"/>
      <c r="C1471" s="95"/>
      <c r="D1471" s="95"/>
      <c r="E1471" s="95"/>
      <c r="F1471" s="95"/>
      <c r="G1471" s="258"/>
    </row>
    <row r="1472" spans="1:7" ht="15">
      <c r="A1472" s="126"/>
      <c r="B1472" s="257"/>
      <c r="C1472" s="95"/>
      <c r="D1472" s="95"/>
      <c r="E1472" s="95"/>
      <c r="F1472" s="95"/>
      <c r="G1472" s="258"/>
    </row>
    <row r="1473" spans="1:7" ht="15">
      <c r="A1473" s="126"/>
      <c r="B1473" s="257"/>
      <c r="C1473" s="95"/>
      <c r="D1473" s="95"/>
      <c r="E1473" s="95"/>
      <c r="F1473" s="95"/>
      <c r="G1473" s="258"/>
    </row>
    <row r="1474" spans="1:7" ht="15">
      <c r="A1474" s="126"/>
      <c r="B1474" s="257"/>
      <c r="C1474" s="95"/>
      <c r="D1474" s="95"/>
      <c r="E1474" s="95"/>
      <c r="F1474" s="95"/>
      <c r="G1474" s="258"/>
    </row>
    <row r="1475" spans="1:7" ht="15">
      <c r="A1475" s="126"/>
      <c r="B1475" s="257"/>
      <c r="C1475" s="95"/>
      <c r="D1475" s="95"/>
      <c r="E1475" s="95"/>
      <c r="F1475" s="95"/>
      <c r="G1475" s="258"/>
    </row>
    <row r="1476" spans="1:7" ht="15">
      <c r="A1476" s="126"/>
      <c r="B1476" s="257"/>
      <c r="C1476" s="95"/>
      <c r="D1476" s="95"/>
      <c r="E1476" s="95"/>
      <c r="F1476" s="95"/>
      <c r="G1476" s="258"/>
    </row>
    <row r="1477" spans="1:7" ht="15">
      <c r="A1477" s="126"/>
      <c r="B1477" s="257"/>
      <c r="C1477" s="95"/>
      <c r="D1477" s="95"/>
      <c r="E1477" s="95"/>
      <c r="F1477" s="95"/>
      <c r="G1477" s="258"/>
    </row>
    <row r="1478" spans="1:7" ht="15">
      <c r="A1478" s="126"/>
      <c r="B1478" s="257"/>
      <c r="C1478" s="95"/>
      <c r="D1478" s="95"/>
      <c r="E1478" s="95"/>
      <c r="F1478" s="95"/>
      <c r="G1478" s="258"/>
    </row>
    <row r="1479" spans="1:7" ht="15">
      <c r="A1479" s="126"/>
      <c r="B1479" s="257"/>
      <c r="C1479" s="95"/>
      <c r="D1479" s="95"/>
      <c r="E1479" s="95"/>
      <c r="F1479" s="95"/>
      <c r="G1479" s="258"/>
    </row>
    <row r="1480" spans="1:7" ht="15">
      <c r="A1480" s="126"/>
      <c r="B1480" s="257"/>
      <c r="C1480" s="95"/>
      <c r="D1480" s="95"/>
      <c r="E1480" s="95"/>
      <c r="F1480" s="95"/>
      <c r="G1480" s="258"/>
    </row>
    <row r="1481" spans="1:7" ht="15">
      <c r="A1481" s="126"/>
      <c r="B1481" s="257"/>
      <c r="C1481" s="95"/>
      <c r="D1481" s="95"/>
      <c r="E1481" s="95"/>
      <c r="F1481" s="95"/>
      <c r="G1481" s="258"/>
    </row>
    <row r="1482" spans="1:7" ht="15">
      <c r="A1482" s="126"/>
      <c r="B1482" s="257"/>
      <c r="C1482" s="95"/>
      <c r="D1482" s="95"/>
      <c r="E1482" s="95"/>
      <c r="F1482" s="95"/>
      <c r="G1482" s="258"/>
    </row>
    <row r="1483" spans="1:7" ht="15">
      <c r="A1483" s="126"/>
      <c r="B1483" s="257"/>
      <c r="C1483" s="95"/>
      <c r="D1483" s="95"/>
      <c r="E1483" s="95"/>
      <c r="F1483" s="95"/>
      <c r="G1483" s="258"/>
    </row>
    <row r="1484" spans="1:7" ht="15">
      <c r="A1484" s="126"/>
      <c r="B1484" s="257"/>
      <c r="C1484" s="95"/>
      <c r="D1484" s="95"/>
      <c r="E1484" s="95"/>
      <c r="F1484" s="95"/>
      <c r="G1484" s="258"/>
    </row>
    <row r="1485" spans="1:7" ht="15">
      <c r="A1485" s="126"/>
      <c r="B1485" s="257"/>
      <c r="C1485" s="95"/>
      <c r="D1485" s="95"/>
      <c r="E1485" s="95"/>
      <c r="F1485" s="95"/>
      <c r="G1485" s="258"/>
    </row>
    <row r="1486" spans="1:7" ht="15">
      <c r="A1486" s="126"/>
      <c r="B1486" s="257"/>
      <c r="C1486" s="95"/>
      <c r="D1486" s="95"/>
      <c r="E1486" s="95"/>
      <c r="F1486" s="95"/>
      <c r="G1486" s="258"/>
    </row>
    <row r="1487" spans="1:7" ht="15">
      <c r="A1487" s="126"/>
      <c r="B1487" s="257"/>
      <c r="C1487" s="95"/>
      <c r="D1487" s="95"/>
      <c r="E1487" s="95"/>
      <c r="F1487" s="95"/>
      <c r="G1487" s="258"/>
    </row>
    <row r="1488" spans="1:7" ht="15">
      <c r="A1488" s="126"/>
      <c r="B1488" s="257"/>
      <c r="C1488" s="95"/>
      <c r="D1488" s="95"/>
      <c r="E1488" s="95"/>
      <c r="F1488" s="95"/>
      <c r="G1488" s="258"/>
    </row>
    <row r="1489" spans="1:7" ht="15">
      <c r="A1489" s="126"/>
      <c r="B1489" s="257"/>
      <c r="C1489" s="95"/>
      <c r="D1489" s="95"/>
      <c r="E1489" s="95"/>
      <c r="F1489" s="95"/>
      <c r="G1489" s="258"/>
    </row>
    <row r="1490" spans="1:7" ht="15">
      <c r="A1490" s="126"/>
      <c r="B1490" s="257"/>
      <c r="C1490" s="95"/>
      <c r="D1490" s="95"/>
      <c r="E1490" s="95"/>
      <c r="F1490" s="95"/>
      <c r="G1490" s="258"/>
    </row>
    <row r="1491" spans="1:7" ht="15">
      <c r="A1491" s="126"/>
      <c r="B1491" s="257"/>
      <c r="C1491" s="95"/>
      <c r="D1491" s="95"/>
      <c r="E1491" s="95"/>
      <c r="F1491" s="95"/>
      <c r="G1491" s="258"/>
    </row>
    <row r="1492" spans="1:7" ht="15">
      <c r="A1492" s="126"/>
      <c r="B1492" s="257"/>
      <c r="C1492" s="95"/>
      <c r="D1492" s="95"/>
      <c r="E1492" s="95"/>
      <c r="F1492" s="95"/>
      <c r="G1492" s="258"/>
    </row>
    <row r="1493" spans="1:7" ht="15">
      <c r="A1493" s="126"/>
      <c r="B1493" s="257"/>
      <c r="C1493" s="95"/>
      <c r="D1493" s="95"/>
      <c r="E1493" s="95"/>
      <c r="F1493" s="95"/>
      <c r="G1493" s="258"/>
    </row>
    <row r="1494" spans="1:7" ht="15">
      <c r="A1494" s="126"/>
      <c r="B1494" s="257"/>
      <c r="C1494" s="95"/>
      <c r="D1494" s="95"/>
      <c r="E1494" s="95"/>
      <c r="F1494" s="95"/>
      <c r="G1494" s="258"/>
    </row>
    <row r="1495" spans="1:7" ht="15">
      <c r="A1495" s="126"/>
      <c r="B1495" s="257"/>
      <c r="C1495" s="95"/>
      <c r="D1495" s="95"/>
      <c r="E1495" s="95"/>
      <c r="F1495" s="95"/>
      <c r="G1495" s="258"/>
    </row>
    <row r="1496" spans="1:7" ht="15">
      <c r="A1496" s="126"/>
      <c r="B1496" s="257"/>
      <c r="C1496" s="95"/>
      <c r="D1496" s="95"/>
      <c r="E1496" s="95"/>
      <c r="F1496" s="95"/>
      <c r="G1496" s="258"/>
    </row>
    <row r="1497" spans="1:7" ht="15">
      <c r="A1497" s="126"/>
      <c r="B1497" s="257"/>
      <c r="C1497" s="95"/>
      <c r="D1497" s="95"/>
      <c r="E1497" s="95"/>
      <c r="F1497" s="95"/>
      <c r="G1497" s="258"/>
    </row>
    <row r="1498" spans="1:7" ht="15">
      <c r="A1498" s="126"/>
      <c r="B1498" s="257"/>
      <c r="C1498" s="95"/>
      <c r="D1498" s="95"/>
      <c r="E1498" s="95"/>
      <c r="F1498" s="95"/>
      <c r="G1498" s="258"/>
    </row>
    <row r="1499" spans="1:7" ht="15">
      <c r="A1499" s="126"/>
      <c r="B1499" s="257"/>
      <c r="C1499" s="95"/>
      <c r="D1499" s="95"/>
      <c r="E1499" s="95"/>
      <c r="F1499" s="95"/>
      <c r="G1499" s="258"/>
    </row>
    <row r="1500" spans="1:7" ht="15">
      <c r="A1500" s="126"/>
      <c r="B1500" s="257"/>
      <c r="C1500" s="95"/>
      <c r="D1500" s="95"/>
      <c r="E1500" s="95"/>
      <c r="F1500" s="95"/>
      <c r="G1500" s="258"/>
    </row>
    <row r="1501" spans="1:7" ht="15">
      <c r="A1501" s="126"/>
      <c r="B1501" s="257"/>
      <c r="C1501" s="95"/>
      <c r="D1501" s="95"/>
      <c r="E1501" s="95"/>
      <c r="F1501" s="95"/>
      <c r="G1501" s="258"/>
    </row>
    <row r="1502" spans="1:7" ht="15">
      <c r="A1502" s="126"/>
      <c r="B1502" s="257"/>
      <c r="C1502" s="95"/>
      <c r="D1502" s="95"/>
      <c r="E1502" s="95"/>
      <c r="F1502" s="95"/>
      <c r="G1502" s="258"/>
    </row>
    <row r="1503" spans="1:7" ht="15">
      <c r="A1503" s="126"/>
      <c r="B1503" s="257"/>
      <c r="C1503" s="95"/>
      <c r="D1503" s="95"/>
      <c r="E1503" s="95"/>
      <c r="F1503" s="95"/>
      <c r="G1503" s="258"/>
    </row>
    <row r="1504" spans="1:7" ht="15">
      <c r="A1504" s="126"/>
      <c r="B1504" s="257"/>
      <c r="C1504" s="95"/>
      <c r="D1504" s="95"/>
      <c r="E1504" s="95"/>
      <c r="F1504" s="95"/>
      <c r="G1504" s="258"/>
    </row>
    <row r="1505" spans="1:7" ht="15">
      <c r="A1505" s="126"/>
      <c r="B1505" s="257"/>
      <c r="C1505" s="95"/>
      <c r="D1505" s="95"/>
      <c r="E1505" s="95"/>
      <c r="F1505" s="95"/>
      <c r="G1505" s="258"/>
    </row>
    <row r="1506" spans="1:7" ht="15">
      <c r="A1506" s="126"/>
      <c r="B1506" s="257"/>
      <c r="C1506" s="95"/>
      <c r="D1506" s="95"/>
      <c r="E1506" s="95"/>
      <c r="F1506" s="95"/>
      <c r="G1506" s="258"/>
    </row>
    <row r="1507" spans="1:7" ht="15">
      <c r="A1507" s="126"/>
      <c r="B1507" s="257"/>
      <c r="C1507" s="95"/>
      <c r="D1507" s="95"/>
      <c r="E1507" s="95"/>
      <c r="F1507" s="95"/>
      <c r="G1507" s="258"/>
    </row>
    <row r="1508" spans="1:7" ht="15">
      <c r="A1508" s="126"/>
      <c r="B1508" s="257"/>
      <c r="C1508" s="95"/>
      <c r="D1508" s="95"/>
      <c r="E1508" s="95"/>
      <c r="F1508" s="95"/>
      <c r="G1508" s="258"/>
    </row>
    <row r="1509" spans="1:7" ht="15">
      <c r="A1509" s="126"/>
      <c r="B1509" s="257"/>
      <c r="C1509" s="95"/>
      <c r="D1509" s="95"/>
      <c r="E1509" s="95"/>
      <c r="F1509" s="95"/>
      <c r="G1509" s="258"/>
    </row>
    <row r="1510" spans="1:7" ht="15">
      <c r="A1510" s="126"/>
      <c r="B1510" s="257"/>
      <c r="C1510" s="95"/>
      <c r="D1510" s="95"/>
      <c r="E1510" s="95"/>
      <c r="F1510" s="95"/>
      <c r="G1510" s="258"/>
    </row>
    <row r="1511" spans="1:7" ht="15">
      <c r="A1511" s="126"/>
      <c r="B1511" s="257"/>
      <c r="C1511" s="95"/>
      <c r="D1511" s="95"/>
      <c r="E1511" s="95"/>
      <c r="F1511" s="95"/>
      <c r="G1511" s="258"/>
    </row>
    <row r="1512" spans="1:7" ht="15">
      <c r="A1512" s="126"/>
      <c r="B1512" s="257"/>
      <c r="C1512" s="95"/>
      <c r="D1512" s="95"/>
      <c r="E1512" s="95"/>
      <c r="F1512" s="95"/>
      <c r="G1512" s="258"/>
    </row>
    <row r="1513" spans="1:7" ht="15">
      <c r="A1513" s="126"/>
      <c r="B1513" s="257"/>
      <c r="C1513" s="95"/>
      <c r="D1513" s="95"/>
      <c r="E1513" s="95"/>
      <c r="F1513" s="95"/>
      <c r="G1513" s="258"/>
    </row>
    <row r="1514" spans="1:7" ht="15">
      <c r="A1514" s="126"/>
      <c r="B1514" s="257"/>
      <c r="C1514" s="95"/>
      <c r="D1514" s="95"/>
      <c r="E1514" s="95"/>
      <c r="F1514" s="95"/>
      <c r="G1514" s="258"/>
    </row>
    <row r="1515" spans="1:7" ht="15">
      <c r="A1515" s="126"/>
      <c r="B1515" s="257"/>
      <c r="C1515" s="95"/>
      <c r="D1515" s="95"/>
      <c r="E1515" s="95"/>
      <c r="F1515" s="95"/>
      <c r="G1515" s="258"/>
    </row>
    <row r="1516" spans="1:7" ht="15">
      <c r="A1516" s="126"/>
      <c r="B1516" s="257"/>
      <c r="C1516" s="95"/>
      <c r="D1516" s="95"/>
      <c r="E1516" s="95"/>
      <c r="F1516" s="95"/>
      <c r="G1516" s="258"/>
    </row>
    <row r="1517" spans="1:7" ht="15">
      <c r="A1517" s="126"/>
      <c r="B1517" s="257"/>
      <c r="C1517" s="95"/>
      <c r="D1517" s="95"/>
      <c r="E1517" s="95"/>
      <c r="F1517" s="95"/>
      <c r="G1517" s="258"/>
    </row>
    <row r="1518" spans="1:7" ht="15">
      <c r="A1518" s="126"/>
      <c r="B1518" s="257"/>
      <c r="C1518" s="95"/>
      <c r="D1518" s="95"/>
      <c r="E1518" s="95"/>
      <c r="F1518" s="95"/>
      <c r="G1518" s="258"/>
    </row>
    <row r="1519" spans="1:7" ht="15">
      <c r="A1519" s="126"/>
      <c r="B1519" s="257"/>
      <c r="C1519" s="95"/>
      <c r="D1519" s="95"/>
      <c r="E1519" s="95"/>
      <c r="F1519" s="95"/>
      <c r="G1519" s="258"/>
    </row>
    <row r="1520" spans="1:7" ht="15">
      <c r="A1520" s="126"/>
      <c r="B1520" s="257"/>
      <c r="C1520" s="95"/>
      <c r="D1520" s="95"/>
      <c r="E1520" s="95"/>
      <c r="F1520" s="95"/>
      <c r="G1520" s="258"/>
    </row>
    <row r="1521" spans="1:7" ht="15">
      <c r="A1521" s="126"/>
      <c r="B1521" s="257"/>
      <c r="C1521" s="95"/>
      <c r="D1521" s="95"/>
      <c r="E1521" s="95"/>
      <c r="F1521" s="95"/>
      <c r="G1521" s="258"/>
    </row>
    <row r="1522" spans="1:7" ht="15">
      <c r="A1522" s="126"/>
      <c r="B1522" s="257"/>
      <c r="C1522" s="95"/>
      <c r="D1522" s="95"/>
      <c r="E1522" s="95"/>
      <c r="F1522" s="95"/>
      <c r="G1522" s="258"/>
    </row>
    <row r="1523" spans="1:7" ht="15">
      <c r="A1523" s="126"/>
      <c r="B1523" s="257"/>
      <c r="C1523" s="95"/>
      <c r="D1523" s="95"/>
      <c r="E1523" s="95"/>
      <c r="F1523" s="95"/>
      <c r="G1523" s="258"/>
    </row>
    <row r="1524" spans="1:7" ht="15">
      <c r="A1524" s="126"/>
      <c r="B1524" s="257"/>
      <c r="C1524" s="95"/>
      <c r="D1524" s="95"/>
      <c r="E1524" s="95"/>
      <c r="F1524" s="95"/>
      <c r="G1524" s="258"/>
    </row>
    <row r="1525" spans="1:7" ht="15">
      <c r="A1525" s="126"/>
      <c r="B1525" s="257"/>
      <c r="C1525" s="95"/>
      <c r="D1525" s="95"/>
      <c r="E1525" s="95"/>
      <c r="F1525" s="95"/>
      <c r="G1525" s="258"/>
    </row>
    <row r="1526" spans="1:7" ht="15">
      <c r="A1526" s="126"/>
      <c r="B1526" s="257"/>
      <c r="C1526" s="95"/>
      <c r="D1526" s="95"/>
      <c r="E1526" s="95"/>
      <c r="F1526" s="95"/>
      <c r="G1526" s="258"/>
    </row>
    <row r="1527" spans="1:7" ht="15">
      <c r="A1527" s="126"/>
      <c r="B1527" s="257"/>
      <c r="C1527" s="95"/>
      <c r="D1527" s="95"/>
      <c r="E1527" s="95"/>
      <c r="F1527" s="95"/>
      <c r="G1527" s="258"/>
    </row>
    <row r="1528" spans="1:7" ht="15">
      <c r="A1528" s="126"/>
      <c r="B1528" s="257"/>
      <c r="C1528" s="95"/>
      <c r="D1528" s="95"/>
      <c r="E1528" s="95"/>
      <c r="F1528" s="95"/>
      <c r="G1528" s="258"/>
    </row>
    <row r="1529" spans="1:7" ht="15">
      <c r="A1529" s="126"/>
      <c r="B1529" s="257"/>
      <c r="C1529" s="95"/>
      <c r="D1529" s="95"/>
      <c r="E1529" s="95"/>
      <c r="F1529" s="95"/>
      <c r="G1529" s="258"/>
    </row>
    <row r="1530" spans="1:7" ht="15">
      <c r="A1530" s="126"/>
      <c r="B1530" s="257"/>
      <c r="C1530" s="95"/>
      <c r="D1530" s="95"/>
      <c r="E1530" s="95"/>
      <c r="F1530" s="95"/>
      <c r="G1530" s="258"/>
    </row>
    <row r="1531" spans="1:7" ht="15">
      <c r="A1531" s="126"/>
      <c r="B1531" s="257"/>
      <c r="C1531" s="95"/>
      <c r="D1531" s="95"/>
      <c r="E1531" s="95"/>
      <c r="F1531" s="95"/>
      <c r="G1531" s="258"/>
    </row>
    <row r="1532" spans="1:7" ht="15">
      <c r="A1532" s="126"/>
      <c r="B1532" s="257"/>
      <c r="C1532" s="95"/>
      <c r="D1532" s="95"/>
      <c r="E1532" s="95"/>
      <c r="F1532" s="95"/>
      <c r="G1532" s="258"/>
    </row>
    <row r="1533" spans="1:7" ht="15">
      <c r="A1533" s="126"/>
      <c r="B1533" s="257"/>
      <c r="C1533" s="95"/>
      <c r="D1533" s="95"/>
      <c r="E1533" s="95"/>
      <c r="F1533" s="95"/>
      <c r="G1533" s="258"/>
    </row>
    <row r="1534" spans="1:7" ht="15">
      <c r="A1534" s="126"/>
      <c r="B1534" s="257"/>
      <c r="C1534" s="95"/>
      <c r="D1534" s="95"/>
      <c r="E1534" s="95"/>
      <c r="F1534" s="95"/>
      <c r="G1534" s="258"/>
    </row>
    <row r="1535" spans="1:7" ht="15">
      <c r="A1535" s="126"/>
      <c r="B1535" s="257"/>
      <c r="C1535" s="95"/>
      <c r="D1535" s="95"/>
      <c r="E1535" s="95"/>
      <c r="F1535" s="95"/>
      <c r="G1535" s="258"/>
    </row>
    <row r="1536" spans="1:7" ht="15">
      <c r="A1536" s="126"/>
      <c r="B1536" s="257"/>
      <c r="C1536" s="95"/>
      <c r="D1536" s="95"/>
      <c r="E1536" s="95"/>
      <c r="F1536" s="95"/>
      <c r="G1536" s="258"/>
    </row>
    <row r="1537" spans="1:7" ht="15">
      <c r="A1537" s="126"/>
      <c r="B1537" s="257"/>
      <c r="C1537" s="95"/>
      <c r="D1537" s="95"/>
      <c r="E1537" s="95"/>
      <c r="F1537" s="95"/>
      <c r="G1537" s="258"/>
    </row>
    <row r="1538" spans="1:7" ht="15">
      <c r="A1538" s="126"/>
      <c r="B1538" s="257"/>
      <c r="C1538" s="95"/>
      <c r="D1538" s="95"/>
      <c r="E1538" s="95"/>
      <c r="F1538" s="95"/>
      <c r="G1538" s="258"/>
    </row>
    <row r="1539" spans="1:7" ht="15">
      <c r="A1539" s="126"/>
      <c r="B1539" s="257"/>
      <c r="C1539" s="95"/>
      <c r="D1539" s="95"/>
      <c r="E1539" s="95"/>
      <c r="F1539" s="95"/>
      <c r="G1539" s="258"/>
    </row>
    <row r="1540" spans="1:7" ht="15">
      <c r="A1540" s="126"/>
      <c r="B1540" s="257"/>
      <c r="C1540" s="95"/>
      <c r="D1540" s="95"/>
      <c r="E1540" s="95"/>
      <c r="F1540" s="95"/>
      <c r="G1540" s="258"/>
    </row>
    <row r="1541" spans="1:7" ht="15">
      <c r="A1541" s="126"/>
      <c r="B1541" s="257"/>
      <c r="C1541" s="95"/>
      <c r="D1541" s="95"/>
      <c r="E1541" s="95"/>
      <c r="F1541" s="95"/>
      <c r="G1541" s="258"/>
    </row>
    <row r="1542" spans="1:7" ht="15">
      <c r="A1542" s="126"/>
      <c r="B1542" s="257"/>
      <c r="C1542" s="95"/>
      <c r="D1542" s="95"/>
      <c r="E1542" s="95"/>
      <c r="F1542" s="95"/>
      <c r="G1542" s="258"/>
    </row>
    <row r="1543" spans="1:7" ht="15">
      <c r="A1543" s="126"/>
      <c r="B1543" s="257"/>
      <c r="C1543" s="95"/>
      <c r="D1543" s="95"/>
      <c r="E1543" s="95"/>
      <c r="F1543" s="95"/>
      <c r="G1543" s="258"/>
    </row>
    <row r="1544" spans="1:7" ht="15">
      <c r="A1544" s="126"/>
      <c r="B1544" s="257"/>
      <c r="C1544" s="95"/>
      <c r="D1544" s="95"/>
      <c r="E1544" s="95"/>
      <c r="F1544" s="95"/>
      <c r="G1544" s="258"/>
    </row>
    <row r="1545" spans="1:7" ht="15">
      <c r="A1545" s="126"/>
      <c r="B1545" s="257"/>
      <c r="C1545" s="95"/>
      <c r="D1545" s="95"/>
      <c r="E1545" s="95"/>
      <c r="F1545" s="95"/>
      <c r="G1545" s="258"/>
    </row>
    <row r="1546" spans="1:7" ht="15">
      <c r="A1546" s="126"/>
      <c r="B1546" s="257"/>
      <c r="C1546" s="95"/>
      <c r="D1546" s="95"/>
      <c r="E1546" s="95"/>
      <c r="F1546" s="95"/>
      <c r="G1546" s="258"/>
    </row>
    <row r="1547" spans="1:7" ht="15">
      <c r="A1547" s="126"/>
      <c r="B1547" s="257"/>
      <c r="C1547" s="95"/>
      <c r="D1547" s="95"/>
      <c r="E1547" s="95"/>
      <c r="F1547" s="95"/>
      <c r="G1547" s="258"/>
    </row>
    <row r="1548" spans="1:7" ht="15">
      <c r="A1548" s="126"/>
      <c r="B1548" s="257"/>
      <c r="C1548" s="95"/>
      <c r="D1548" s="95"/>
      <c r="E1548" s="95"/>
      <c r="F1548" s="95"/>
      <c r="G1548" s="258"/>
    </row>
    <row r="1549" spans="1:7" ht="15">
      <c r="A1549" s="126"/>
      <c r="B1549" s="257"/>
      <c r="C1549" s="95"/>
      <c r="D1549" s="95"/>
      <c r="E1549" s="95"/>
      <c r="F1549" s="95"/>
      <c r="G1549" s="258"/>
    </row>
    <row r="1550" spans="1:7" ht="15">
      <c r="A1550" s="126"/>
      <c r="B1550" s="257"/>
      <c r="C1550" s="95"/>
      <c r="D1550" s="95"/>
      <c r="E1550" s="95"/>
      <c r="F1550" s="95"/>
      <c r="G1550" s="258"/>
    </row>
    <row r="1551" spans="1:7" ht="15">
      <c r="A1551" s="126"/>
      <c r="B1551" s="257"/>
      <c r="C1551" s="95"/>
      <c r="D1551" s="95"/>
      <c r="E1551" s="95"/>
      <c r="F1551" s="95"/>
      <c r="G1551" s="258"/>
    </row>
    <row r="1552" spans="1:7" ht="15">
      <c r="A1552" s="126"/>
      <c r="B1552" s="257"/>
      <c r="C1552" s="95"/>
      <c r="D1552" s="95"/>
      <c r="E1552" s="95"/>
      <c r="F1552" s="95"/>
      <c r="G1552" s="258"/>
    </row>
    <row r="1553" spans="1:7" ht="15">
      <c r="A1553" s="126"/>
      <c r="B1553" s="257"/>
      <c r="C1553" s="95"/>
      <c r="D1553" s="95"/>
      <c r="E1553" s="95"/>
      <c r="F1553" s="95"/>
      <c r="G1553" s="258"/>
    </row>
    <row r="1554" spans="1:7" ht="15">
      <c r="A1554" s="126"/>
      <c r="B1554" s="257"/>
      <c r="C1554" s="95"/>
      <c r="D1554" s="95"/>
      <c r="E1554" s="95"/>
      <c r="F1554" s="95"/>
      <c r="G1554" s="258"/>
    </row>
    <row r="1555" spans="1:7" ht="15">
      <c r="A1555" s="126"/>
      <c r="B1555" s="257"/>
      <c r="C1555" s="95"/>
      <c r="D1555" s="95"/>
      <c r="E1555" s="95"/>
      <c r="F1555" s="95"/>
      <c r="G1555" s="258"/>
    </row>
    <row r="1556" spans="1:7" ht="15">
      <c r="A1556" s="126"/>
      <c r="B1556" s="257"/>
      <c r="C1556" s="95"/>
      <c r="D1556" s="95"/>
      <c r="E1556" s="95"/>
      <c r="F1556" s="95"/>
      <c r="G1556" s="258"/>
    </row>
    <row r="1557" spans="1:7" ht="15">
      <c r="A1557" s="126"/>
      <c r="B1557" s="257"/>
      <c r="C1557" s="95"/>
      <c r="D1557" s="95"/>
      <c r="E1557" s="95"/>
      <c r="F1557" s="95"/>
      <c r="G1557" s="258"/>
    </row>
    <row r="1558" spans="1:7" ht="15">
      <c r="A1558" s="126"/>
      <c r="B1558" s="257"/>
      <c r="C1558" s="95"/>
      <c r="D1558" s="95"/>
      <c r="E1558" s="95"/>
      <c r="F1558" s="95"/>
      <c r="G1558" s="258"/>
    </row>
    <row r="1559" spans="1:7" ht="15">
      <c r="A1559" s="126"/>
      <c r="B1559" s="257"/>
      <c r="C1559" s="95"/>
      <c r="D1559" s="95"/>
      <c r="E1559" s="95"/>
      <c r="F1559" s="95"/>
      <c r="G1559" s="258"/>
    </row>
    <row r="1560" spans="1:7" ht="15">
      <c r="A1560" s="126"/>
      <c r="B1560" s="257"/>
      <c r="C1560" s="95"/>
      <c r="D1560" s="95"/>
      <c r="E1560" s="95"/>
      <c r="F1560" s="95"/>
      <c r="G1560" s="258"/>
    </row>
    <row r="1561" spans="1:7" ht="15">
      <c r="A1561" s="126"/>
      <c r="B1561" s="257"/>
      <c r="C1561" s="95"/>
      <c r="D1561" s="95"/>
      <c r="E1561" s="95"/>
      <c r="F1561" s="95"/>
      <c r="G1561" s="258"/>
    </row>
    <row r="1562" spans="1:7" ht="15">
      <c r="A1562" s="126"/>
      <c r="B1562" s="257"/>
      <c r="C1562" s="95"/>
      <c r="D1562" s="95"/>
      <c r="E1562" s="95"/>
      <c r="F1562" s="95"/>
      <c r="G1562" s="258"/>
    </row>
    <row r="1563" spans="1:7" ht="15">
      <c r="A1563" s="126"/>
      <c r="B1563" s="257"/>
      <c r="C1563" s="95"/>
      <c r="D1563" s="95"/>
      <c r="E1563" s="95"/>
      <c r="F1563" s="95"/>
      <c r="G1563" s="258"/>
    </row>
    <row r="1564" spans="1:7" ht="15">
      <c r="A1564" s="126"/>
      <c r="B1564" s="257"/>
      <c r="C1564" s="95"/>
      <c r="D1564" s="95"/>
      <c r="E1564" s="95"/>
      <c r="F1564" s="95"/>
      <c r="G1564" s="258"/>
    </row>
    <row r="1565" spans="1:7" ht="15">
      <c r="A1565" s="126"/>
      <c r="B1565" s="257"/>
      <c r="C1565" s="95"/>
      <c r="D1565" s="95"/>
      <c r="E1565" s="95"/>
      <c r="F1565" s="95"/>
      <c r="G1565" s="258"/>
    </row>
    <row r="1566" spans="1:7" ht="15">
      <c r="A1566" s="126"/>
      <c r="B1566" s="257"/>
      <c r="C1566" s="95"/>
      <c r="D1566" s="95"/>
      <c r="E1566" s="95"/>
      <c r="F1566" s="95"/>
      <c r="G1566" s="258"/>
    </row>
    <row r="1567" spans="1:7" ht="15">
      <c r="A1567" s="126"/>
      <c r="B1567" s="257"/>
      <c r="C1567" s="95"/>
      <c r="D1567" s="95"/>
      <c r="E1567" s="95"/>
      <c r="F1567" s="95"/>
      <c r="G1567" s="258"/>
    </row>
    <row r="1568" spans="1:7" ht="15">
      <c r="A1568" s="126"/>
      <c r="B1568" s="257"/>
      <c r="C1568" s="95"/>
      <c r="D1568" s="95"/>
      <c r="E1568" s="95"/>
      <c r="F1568" s="95"/>
      <c r="G1568" s="258"/>
    </row>
    <row r="1569" spans="1:7" ht="15">
      <c r="A1569" s="126"/>
      <c r="B1569" s="257"/>
      <c r="C1569" s="95"/>
      <c r="D1569" s="95"/>
      <c r="E1569" s="95"/>
      <c r="F1569" s="95"/>
      <c r="G1569" s="258"/>
    </row>
    <row r="1570" spans="1:7" ht="15">
      <c r="A1570" s="126"/>
      <c r="B1570" s="257"/>
      <c r="C1570" s="95"/>
      <c r="D1570" s="95"/>
      <c r="E1570" s="95"/>
      <c r="F1570" s="95"/>
      <c r="G1570" s="258"/>
    </row>
    <row r="1571" spans="1:7" ht="15">
      <c r="A1571" s="126"/>
      <c r="B1571" s="257"/>
      <c r="C1571" s="95"/>
      <c r="D1571" s="95"/>
      <c r="E1571" s="95"/>
      <c r="F1571" s="95"/>
      <c r="G1571" s="258"/>
    </row>
    <row r="1572" spans="1:7" ht="15">
      <c r="A1572" s="126"/>
      <c r="B1572" s="257"/>
      <c r="C1572" s="95"/>
      <c r="D1572" s="95"/>
      <c r="E1572" s="95"/>
      <c r="F1572" s="95"/>
      <c r="G1572" s="258"/>
    </row>
    <row r="1573" spans="1:7" ht="15">
      <c r="A1573" s="126"/>
      <c r="B1573" s="257"/>
      <c r="C1573" s="95"/>
      <c r="D1573" s="95"/>
      <c r="E1573" s="95"/>
      <c r="F1573" s="95"/>
      <c r="G1573" s="258"/>
    </row>
    <row r="1574" spans="1:7" ht="15">
      <c r="A1574" s="126"/>
      <c r="B1574" s="257"/>
      <c r="C1574" s="95"/>
      <c r="D1574" s="95"/>
      <c r="E1574" s="95"/>
      <c r="F1574" s="95"/>
      <c r="G1574" s="258"/>
    </row>
    <row r="1575" spans="1:7" ht="15">
      <c r="A1575" s="126"/>
      <c r="B1575" s="257"/>
      <c r="C1575" s="95"/>
      <c r="D1575" s="95"/>
      <c r="E1575" s="95"/>
      <c r="F1575" s="95"/>
      <c r="G1575" s="258"/>
    </row>
    <row r="1576" spans="1:7" ht="15">
      <c r="A1576" s="126"/>
      <c r="B1576" s="257"/>
      <c r="C1576" s="95"/>
      <c r="D1576" s="95"/>
      <c r="E1576" s="95"/>
      <c r="F1576" s="95"/>
      <c r="G1576" s="258"/>
    </row>
    <row r="1577" spans="1:7" ht="15">
      <c r="A1577" s="126"/>
      <c r="B1577" s="257"/>
      <c r="C1577" s="95"/>
      <c r="D1577" s="95"/>
      <c r="E1577" s="95"/>
      <c r="F1577" s="95"/>
      <c r="G1577" s="258"/>
    </row>
    <row r="1578" spans="1:7" ht="15">
      <c r="A1578" s="126"/>
      <c r="B1578" s="257"/>
      <c r="C1578" s="95"/>
      <c r="D1578" s="95"/>
      <c r="E1578" s="95"/>
      <c r="F1578" s="95"/>
      <c r="G1578" s="258"/>
    </row>
    <row r="1579" spans="1:7" ht="15">
      <c r="A1579" s="126"/>
      <c r="B1579" s="257"/>
      <c r="C1579" s="95"/>
      <c r="D1579" s="95"/>
      <c r="E1579" s="95"/>
      <c r="F1579" s="95"/>
      <c r="G1579" s="258"/>
    </row>
    <row r="1580" spans="1:7" ht="15">
      <c r="A1580" s="126"/>
      <c r="B1580" s="257"/>
      <c r="C1580" s="95"/>
      <c r="D1580" s="95"/>
      <c r="E1580" s="95"/>
      <c r="F1580" s="95"/>
      <c r="G1580" s="258"/>
    </row>
    <row r="1581" spans="1:7" ht="15">
      <c r="A1581" s="126"/>
      <c r="B1581" s="257"/>
      <c r="C1581" s="95"/>
      <c r="D1581" s="95"/>
      <c r="E1581" s="95"/>
      <c r="F1581" s="95"/>
      <c r="G1581" s="258"/>
    </row>
    <row r="1582" spans="1:7" ht="15">
      <c r="A1582" s="126"/>
      <c r="B1582" s="257"/>
      <c r="C1582" s="95"/>
      <c r="D1582" s="95"/>
      <c r="E1582" s="95"/>
      <c r="F1582" s="95"/>
      <c r="G1582" s="258"/>
    </row>
    <row r="1583" spans="1:7" ht="15">
      <c r="A1583" s="126"/>
      <c r="B1583" s="257"/>
      <c r="C1583" s="95"/>
      <c r="D1583" s="95"/>
      <c r="E1583" s="95"/>
      <c r="F1583" s="95"/>
      <c r="G1583" s="258"/>
    </row>
    <row r="1584" spans="1:7" ht="15">
      <c r="A1584" s="126"/>
      <c r="B1584" s="257"/>
      <c r="C1584" s="95"/>
      <c r="D1584" s="95"/>
      <c r="E1584" s="95"/>
      <c r="F1584" s="95"/>
      <c r="G1584" s="258"/>
    </row>
    <row r="1585" spans="1:7" ht="15">
      <c r="A1585" s="126"/>
      <c r="B1585" s="257"/>
      <c r="C1585" s="95"/>
      <c r="D1585" s="95"/>
      <c r="E1585" s="95"/>
      <c r="F1585" s="95"/>
      <c r="G1585" s="258"/>
    </row>
    <row r="1586" spans="1:7" ht="15">
      <c r="A1586" s="126"/>
      <c r="B1586" s="257"/>
      <c r="C1586" s="95"/>
      <c r="D1586" s="95"/>
      <c r="E1586" s="95"/>
      <c r="F1586" s="95"/>
      <c r="G1586" s="258"/>
    </row>
    <row r="1587" spans="1:7" ht="15">
      <c r="A1587" s="126"/>
      <c r="B1587" s="257"/>
      <c r="C1587" s="95"/>
      <c r="D1587" s="95"/>
      <c r="E1587" s="95"/>
      <c r="F1587" s="95"/>
      <c r="G1587" s="258"/>
    </row>
    <row r="1588" spans="1:7" ht="15">
      <c r="A1588" s="126"/>
      <c r="B1588" s="257"/>
      <c r="C1588" s="95"/>
      <c r="D1588" s="95"/>
      <c r="E1588" s="95"/>
      <c r="F1588" s="95"/>
      <c r="G1588" s="258"/>
    </row>
    <row r="1589" spans="1:7" ht="15">
      <c r="A1589" s="126"/>
      <c r="B1589" s="257"/>
      <c r="C1589" s="95"/>
      <c r="D1589" s="95"/>
      <c r="E1589" s="95"/>
      <c r="F1589" s="95"/>
      <c r="G1589" s="258"/>
    </row>
    <row r="1590" spans="1:7" ht="15">
      <c r="A1590" s="126"/>
      <c r="B1590" s="257"/>
      <c r="C1590" s="95"/>
      <c r="D1590" s="95"/>
      <c r="E1590" s="95"/>
      <c r="F1590" s="95"/>
      <c r="G1590" s="258"/>
    </row>
    <row r="1591" spans="1:7" ht="15">
      <c r="A1591" s="126"/>
      <c r="B1591" s="257"/>
      <c r="C1591" s="95"/>
      <c r="D1591" s="95"/>
      <c r="E1591" s="95"/>
      <c r="F1591" s="95"/>
      <c r="G1591" s="258"/>
    </row>
    <row r="1592" spans="1:7" ht="15">
      <c r="A1592" s="126"/>
      <c r="B1592" s="257"/>
      <c r="C1592" s="95"/>
      <c r="D1592" s="95"/>
      <c r="E1592" s="95"/>
      <c r="F1592" s="95"/>
      <c r="G1592" s="258"/>
    </row>
    <row r="1593" spans="1:7" ht="15">
      <c r="A1593" s="126"/>
      <c r="B1593" s="257"/>
      <c r="C1593" s="95"/>
      <c r="D1593" s="95"/>
      <c r="E1593" s="95"/>
      <c r="F1593" s="95"/>
      <c r="G1593" s="258"/>
    </row>
    <row r="1594" spans="1:7" ht="15">
      <c r="A1594" s="126"/>
      <c r="B1594" s="257"/>
      <c r="C1594" s="95"/>
      <c r="D1594" s="95"/>
      <c r="E1594" s="95"/>
      <c r="F1594" s="95"/>
      <c r="G1594" s="258"/>
    </row>
    <row r="1595" spans="1:7" ht="15">
      <c r="A1595" s="126"/>
      <c r="B1595" s="257"/>
      <c r="C1595" s="95"/>
      <c r="D1595" s="95"/>
      <c r="E1595" s="95"/>
      <c r="F1595" s="95"/>
      <c r="G1595" s="258"/>
    </row>
    <row r="1596" spans="1:7" ht="15">
      <c r="A1596" s="126"/>
      <c r="B1596" s="257"/>
      <c r="C1596" s="95"/>
      <c r="D1596" s="95"/>
      <c r="E1596" s="95"/>
      <c r="F1596" s="95"/>
      <c r="G1596" s="258"/>
    </row>
    <row r="1597" spans="1:7" ht="15">
      <c r="A1597" s="126"/>
      <c r="B1597" s="257"/>
      <c r="C1597" s="95"/>
      <c r="D1597" s="95"/>
      <c r="E1597" s="95"/>
      <c r="F1597" s="95"/>
      <c r="G1597" s="258"/>
    </row>
    <row r="1598" spans="1:7" ht="15">
      <c r="A1598" s="126"/>
      <c r="B1598" s="257"/>
      <c r="C1598" s="95"/>
      <c r="D1598" s="95"/>
      <c r="E1598" s="95"/>
      <c r="F1598" s="95"/>
      <c r="G1598" s="258"/>
    </row>
    <row r="1599" spans="1:7" ht="15">
      <c r="A1599" s="126"/>
      <c r="B1599" s="257"/>
      <c r="C1599" s="95"/>
      <c r="D1599" s="95"/>
      <c r="E1599" s="95"/>
      <c r="F1599" s="95"/>
      <c r="G1599" s="258"/>
    </row>
    <row r="1600" spans="1:7" ht="15">
      <c r="A1600" s="126"/>
      <c r="B1600" s="257"/>
      <c r="C1600" s="95"/>
      <c r="D1600" s="95"/>
      <c r="E1600" s="95"/>
      <c r="F1600" s="95"/>
      <c r="G1600" s="258"/>
    </row>
    <row r="1601" spans="1:7" ht="15">
      <c r="A1601" s="126"/>
      <c r="B1601" s="257"/>
      <c r="C1601" s="95"/>
      <c r="D1601" s="95"/>
      <c r="E1601" s="95"/>
      <c r="F1601" s="95"/>
      <c r="G1601" s="258"/>
    </row>
    <row r="1602" spans="1:7" ht="15">
      <c r="A1602" s="126"/>
      <c r="B1602" s="257"/>
      <c r="C1602" s="95"/>
      <c r="D1602" s="95"/>
      <c r="E1602" s="95"/>
      <c r="F1602" s="95"/>
      <c r="G1602" s="258"/>
    </row>
    <row r="1603" spans="1:7" ht="15">
      <c r="A1603" s="126"/>
      <c r="B1603" s="257"/>
      <c r="C1603" s="95"/>
      <c r="D1603" s="95"/>
      <c r="E1603" s="95"/>
      <c r="F1603" s="95"/>
      <c r="G1603" s="258"/>
    </row>
    <row r="1604" spans="1:7" ht="15">
      <c r="A1604" s="126"/>
      <c r="B1604" s="257"/>
      <c r="C1604" s="95"/>
      <c r="D1604" s="95"/>
      <c r="E1604" s="95"/>
      <c r="F1604" s="95"/>
      <c r="G1604" s="258"/>
    </row>
    <row r="1605" spans="1:7" ht="15">
      <c r="A1605" s="126"/>
      <c r="B1605" s="257"/>
      <c r="C1605" s="95"/>
      <c r="D1605" s="95"/>
      <c r="E1605" s="95"/>
      <c r="F1605" s="95"/>
      <c r="G1605" s="258"/>
    </row>
    <row r="1606" spans="1:7" ht="15">
      <c r="A1606" s="126"/>
      <c r="B1606" s="257"/>
      <c r="C1606" s="95"/>
      <c r="D1606" s="95"/>
      <c r="E1606" s="95"/>
      <c r="F1606" s="95"/>
      <c r="G1606" s="258"/>
    </row>
    <row r="1607" spans="1:7" ht="15">
      <c r="A1607" s="126"/>
      <c r="B1607" s="257"/>
      <c r="C1607" s="95"/>
      <c r="D1607" s="95"/>
      <c r="E1607" s="95"/>
      <c r="F1607" s="95"/>
      <c r="G1607" s="258"/>
    </row>
    <row r="1608" spans="1:7" ht="15">
      <c r="A1608" s="126"/>
      <c r="B1608" s="257"/>
      <c r="C1608" s="95"/>
      <c r="D1608" s="95"/>
      <c r="E1608" s="95"/>
      <c r="F1608" s="95"/>
      <c r="G1608" s="258"/>
    </row>
    <row r="1609" spans="1:7" ht="15">
      <c r="A1609" s="126"/>
      <c r="B1609" s="257"/>
      <c r="C1609" s="95"/>
      <c r="D1609" s="95"/>
      <c r="E1609" s="95"/>
      <c r="F1609" s="95"/>
      <c r="G1609" s="258"/>
    </row>
    <row r="1610" spans="1:7" ht="15">
      <c r="A1610" s="126"/>
      <c r="B1610" s="257"/>
      <c r="C1610" s="95"/>
      <c r="D1610" s="95"/>
      <c r="E1610" s="95"/>
      <c r="F1610" s="95"/>
      <c r="G1610" s="258"/>
    </row>
    <row r="1611" spans="1:7" ht="15">
      <c r="A1611" s="126"/>
      <c r="B1611" s="257"/>
      <c r="C1611" s="95"/>
      <c r="D1611" s="95"/>
      <c r="E1611" s="95"/>
      <c r="F1611" s="95"/>
      <c r="G1611" s="258"/>
    </row>
    <row r="1612" spans="1:7" ht="15">
      <c r="A1612" s="126"/>
      <c r="B1612" s="257"/>
      <c r="C1612" s="95"/>
      <c r="D1612" s="95"/>
      <c r="E1612" s="95"/>
      <c r="F1612" s="95"/>
      <c r="G1612" s="258"/>
    </row>
    <row r="1613" spans="1:7" ht="15">
      <c r="A1613" s="126"/>
      <c r="B1613" s="257"/>
      <c r="C1613" s="95"/>
      <c r="D1613" s="95"/>
      <c r="E1613" s="95"/>
      <c r="F1613" s="95"/>
      <c r="G1613" s="258"/>
    </row>
    <row r="1614" spans="1:7" ht="15">
      <c r="A1614" s="126"/>
      <c r="B1614" s="257"/>
      <c r="C1614" s="95"/>
      <c r="D1614" s="95"/>
      <c r="E1614" s="95"/>
      <c r="F1614" s="95"/>
      <c r="G1614" s="258"/>
    </row>
    <row r="1615" spans="1:7" ht="15">
      <c r="A1615" s="126"/>
      <c r="B1615" s="257"/>
      <c r="C1615" s="95"/>
      <c r="D1615" s="95"/>
      <c r="E1615" s="95"/>
      <c r="F1615" s="95"/>
      <c r="G1615" s="258"/>
    </row>
    <row r="1616" spans="1:7" ht="15">
      <c r="A1616" s="126"/>
      <c r="B1616" s="257"/>
      <c r="C1616" s="95"/>
      <c r="D1616" s="95"/>
      <c r="E1616" s="95"/>
      <c r="F1616" s="95"/>
      <c r="G1616" s="258"/>
    </row>
    <row r="1617" spans="1:7" ht="15">
      <c r="A1617" s="126"/>
      <c r="B1617" s="257"/>
      <c r="C1617" s="95"/>
      <c r="D1617" s="95"/>
      <c r="E1617" s="95"/>
      <c r="F1617" s="95"/>
      <c r="G1617" s="258"/>
    </row>
    <row r="1618" spans="1:7" ht="15">
      <c r="A1618" s="126"/>
      <c r="B1618" s="257"/>
      <c r="C1618" s="95"/>
      <c r="D1618" s="95"/>
      <c r="E1618" s="95"/>
      <c r="F1618" s="95"/>
      <c r="G1618" s="258"/>
    </row>
    <row r="1619" spans="1:7" ht="15">
      <c r="A1619" s="126"/>
      <c r="B1619" s="257"/>
      <c r="C1619" s="95"/>
      <c r="D1619" s="95"/>
      <c r="E1619" s="95"/>
      <c r="F1619" s="95"/>
      <c r="G1619" s="258"/>
    </row>
    <row r="1620" spans="1:7" ht="15">
      <c r="A1620" s="126"/>
      <c r="B1620" s="257"/>
      <c r="C1620" s="95"/>
      <c r="D1620" s="95"/>
      <c r="E1620" s="95"/>
      <c r="F1620" s="95"/>
      <c r="G1620" s="258"/>
    </row>
    <row r="1621" spans="1:7" ht="15">
      <c r="A1621" s="126"/>
      <c r="B1621" s="257"/>
      <c r="C1621" s="95"/>
      <c r="D1621" s="95"/>
      <c r="E1621" s="95"/>
      <c r="F1621" s="95"/>
      <c r="G1621" s="258"/>
    </row>
    <row r="1622" spans="1:7" ht="15">
      <c r="A1622" s="126"/>
      <c r="B1622" s="257"/>
      <c r="C1622" s="95"/>
      <c r="D1622" s="95"/>
      <c r="E1622" s="95"/>
      <c r="F1622" s="95"/>
      <c r="G1622" s="258"/>
    </row>
    <row r="1623" spans="1:7" ht="15">
      <c r="A1623" s="126"/>
      <c r="B1623" s="257"/>
      <c r="C1623" s="95"/>
      <c r="D1623" s="95"/>
      <c r="E1623" s="95"/>
      <c r="F1623" s="95"/>
      <c r="G1623" s="258"/>
    </row>
    <row r="1624" spans="1:7" ht="15">
      <c r="A1624" s="126"/>
      <c r="B1624" s="257"/>
      <c r="C1624" s="95"/>
      <c r="D1624" s="95"/>
      <c r="E1624" s="95"/>
      <c r="F1624" s="95"/>
      <c r="G1624" s="258"/>
    </row>
    <row r="1625" spans="1:7" ht="15">
      <c r="A1625" s="126"/>
      <c r="B1625" s="257"/>
      <c r="C1625" s="95"/>
      <c r="D1625" s="95"/>
      <c r="E1625" s="95"/>
      <c r="F1625" s="95"/>
      <c r="G1625" s="258"/>
    </row>
    <row r="1626" spans="1:7" ht="15">
      <c r="A1626" s="126"/>
      <c r="B1626" s="257"/>
      <c r="C1626" s="95"/>
      <c r="D1626" s="95"/>
      <c r="E1626" s="95"/>
      <c r="F1626" s="95"/>
      <c r="G1626" s="258"/>
    </row>
    <row r="1627" spans="1:7" ht="15">
      <c r="A1627" s="126"/>
      <c r="B1627" s="257"/>
      <c r="C1627" s="95"/>
      <c r="D1627" s="95"/>
      <c r="E1627" s="95"/>
      <c r="F1627" s="95"/>
      <c r="G1627" s="258"/>
    </row>
    <row r="1628" spans="1:7" ht="15">
      <c r="A1628" s="126"/>
      <c r="B1628" s="257"/>
      <c r="C1628" s="95"/>
      <c r="D1628" s="95"/>
      <c r="E1628" s="95"/>
      <c r="F1628" s="95"/>
      <c r="G1628" s="258"/>
    </row>
    <row r="1629" spans="1:7" ht="15">
      <c r="A1629" s="126"/>
      <c r="B1629" s="257"/>
      <c r="C1629" s="95"/>
      <c r="D1629" s="95"/>
      <c r="E1629" s="95"/>
      <c r="F1629" s="95"/>
      <c r="G1629" s="258"/>
    </row>
    <row r="1630" spans="1:7" ht="15">
      <c r="A1630" s="126"/>
      <c r="B1630" s="257"/>
      <c r="C1630" s="95"/>
      <c r="D1630" s="95"/>
      <c r="E1630" s="95"/>
      <c r="F1630" s="95"/>
      <c r="G1630" s="258"/>
    </row>
    <row r="1631" spans="1:7" ht="15">
      <c r="A1631" s="126"/>
      <c r="B1631" s="257"/>
      <c r="C1631" s="95"/>
      <c r="D1631" s="95"/>
      <c r="E1631" s="95"/>
      <c r="F1631" s="95"/>
      <c r="G1631" s="258"/>
    </row>
    <row r="1632" spans="1:7" ht="15">
      <c r="A1632" s="126"/>
      <c r="B1632" s="257"/>
      <c r="C1632" s="95"/>
      <c r="D1632" s="95"/>
      <c r="E1632" s="95"/>
      <c r="F1632" s="95"/>
      <c r="G1632" s="258"/>
    </row>
    <row r="1633" spans="1:7" ht="15">
      <c r="A1633" s="126"/>
      <c r="B1633" s="257"/>
      <c r="C1633" s="95"/>
      <c r="D1633" s="95"/>
      <c r="E1633" s="95"/>
      <c r="F1633" s="95"/>
      <c r="G1633" s="258"/>
    </row>
    <row r="1634" spans="1:7" ht="15">
      <c r="A1634" s="126"/>
      <c r="B1634" s="257"/>
      <c r="C1634" s="95"/>
      <c r="D1634" s="95"/>
      <c r="E1634" s="95"/>
      <c r="F1634" s="95"/>
      <c r="G1634" s="258"/>
    </row>
    <row r="1635" spans="1:7" ht="15">
      <c r="A1635" s="126"/>
      <c r="B1635" s="257"/>
      <c r="C1635" s="95"/>
      <c r="D1635" s="95"/>
      <c r="E1635" s="95"/>
      <c r="F1635" s="95"/>
      <c r="G1635" s="258"/>
    </row>
    <row r="1636" spans="1:7" ht="15">
      <c r="A1636" s="126"/>
      <c r="B1636" s="257"/>
      <c r="C1636" s="95"/>
      <c r="D1636" s="95"/>
      <c r="E1636" s="95"/>
      <c r="F1636" s="95"/>
      <c r="G1636" s="258"/>
    </row>
    <row r="1637" spans="1:7" ht="15">
      <c r="A1637" s="126"/>
      <c r="B1637" s="257"/>
      <c r="C1637" s="95"/>
      <c r="D1637" s="95"/>
      <c r="E1637" s="95"/>
      <c r="F1637" s="95"/>
      <c r="G1637" s="258"/>
    </row>
    <row r="1638" spans="1:7" ht="15">
      <c r="A1638" s="126"/>
      <c r="B1638" s="257"/>
      <c r="C1638" s="95"/>
      <c r="D1638" s="95"/>
      <c r="E1638" s="95"/>
      <c r="F1638" s="95"/>
      <c r="G1638" s="258"/>
    </row>
    <row r="1639" spans="1:7" ht="15">
      <c r="A1639" s="126"/>
      <c r="B1639" s="257"/>
      <c r="C1639" s="95"/>
      <c r="D1639" s="95"/>
      <c r="E1639" s="95"/>
      <c r="F1639" s="95"/>
      <c r="G1639" s="258"/>
    </row>
    <row r="1640" spans="1:7" ht="15">
      <c r="A1640" s="126"/>
      <c r="B1640" s="257"/>
      <c r="C1640" s="95"/>
      <c r="D1640" s="95"/>
      <c r="E1640" s="95"/>
      <c r="F1640" s="95"/>
      <c r="G1640" s="258"/>
    </row>
    <row r="1641" spans="1:7" ht="15">
      <c r="A1641" s="126"/>
      <c r="B1641" s="257"/>
      <c r="C1641" s="95"/>
      <c r="D1641" s="95"/>
      <c r="E1641" s="95"/>
      <c r="F1641" s="95"/>
      <c r="G1641" s="258"/>
    </row>
    <row r="1642" spans="1:7" ht="15">
      <c r="A1642" s="126"/>
      <c r="B1642" s="257"/>
      <c r="C1642" s="95"/>
      <c r="D1642" s="95"/>
      <c r="E1642" s="95"/>
      <c r="F1642" s="95"/>
      <c r="G1642" s="258"/>
    </row>
    <row r="1643" spans="1:7" ht="15">
      <c r="A1643" s="126"/>
      <c r="B1643" s="257"/>
      <c r="C1643" s="95"/>
      <c r="D1643" s="95"/>
      <c r="E1643" s="95"/>
      <c r="F1643" s="95"/>
      <c r="G1643" s="258"/>
    </row>
    <row r="1644" spans="1:7" ht="15">
      <c r="A1644" s="126"/>
      <c r="B1644" s="257"/>
      <c r="C1644" s="95"/>
      <c r="D1644" s="95"/>
      <c r="E1644" s="95"/>
      <c r="F1644" s="95"/>
      <c r="G1644" s="258"/>
    </row>
    <row r="1645" spans="1:7" ht="15">
      <c r="A1645" s="126"/>
      <c r="B1645" s="257"/>
      <c r="C1645" s="95"/>
      <c r="D1645" s="95"/>
      <c r="E1645" s="95"/>
      <c r="F1645" s="95"/>
      <c r="G1645" s="258"/>
    </row>
    <row r="1646" spans="1:7" ht="15">
      <c r="A1646" s="126"/>
      <c r="B1646" s="257"/>
      <c r="C1646" s="95"/>
      <c r="D1646" s="95"/>
      <c r="E1646" s="95"/>
      <c r="F1646" s="95"/>
      <c r="G1646" s="258"/>
    </row>
    <row r="1647" spans="1:7" ht="15">
      <c r="A1647" s="126"/>
      <c r="B1647" s="257"/>
      <c r="C1647" s="95"/>
      <c r="D1647" s="95"/>
      <c r="E1647" s="95"/>
      <c r="F1647" s="95"/>
      <c r="G1647" s="258"/>
    </row>
    <row r="1648" spans="1:7" ht="15">
      <c r="A1648" s="126"/>
      <c r="B1648" s="257"/>
      <c r="C1648" s="95"/>
      <c r="D1648" s="95"/>
      <c r="E1648" s="95"/>
      <c r="F1648" s="95"/>
      <c r="G1648" s="258"/>
    </row>
    <row r="1649" spans="1:7" ht="15">
      <c r="A1649" s="126"/>
      <c r="B1649" s="257"/>
      <c r="C1649" s="95"/>
      <c r="D1649" s="95"/>
      <c r="E1649" s="95"/>
      <c r="F1649" s="95"/>
      <c r="G1649" s="258"/>
    </row>
    <row r="1650" spans="1:7" ht="15">
      <c r="A1650" s="126"/>
      <c r="B1650" s="257"/>
      <c r="C1650" s="95"/>
      <c r="D1650" s="95"/>
      <c r="E1650" s="95"/>
      <c r="F1650" s="95"/>
      <c r="G1650" s="258"/>
    </row>
    <row r="1651" spans="1:7" ht="15">
      <c r="A1651" s="126"/>
      <c r="B1651" s="257"/>
      <c r="C1651" s="95"/>
      <c r="D1651" s="95"/>
      <c r="E1651" s="95"/>
      <c r="F1651" s="95"/>
      <c r="G1651" s="258"/>
    </row>
    <row r="1652" spans="1:7" ht="15">
      <c r="A1652" s="126"/>
      <c r="B1652" s="257"/>
      <c r="C1652" s="95"/>
      <c r="D1652" s="95"/>
      <c r="E1652" s="95"/>
      <c r="F1652" s="95"/>
      <c r="G1652" s="258"/>
    </row>
    <row r="1653" spans="1:7" ht="15">
      <c r="A1653" s="126"/>
      <c r="B1653" s="257"/>
      <c r="C1653" s="95"/>
      <c r="D1653" s="95"/>
      <c r="E1653" s="95"/>
      <c r="F1653" s="95"/>
      <c r="G1653" s="258"/>
    </row>
    <row r="1654" spans="1:7" ht="15">
      <c r="A1654" s="126"/>
      <c r="B1654" s="257"/>
      <c r="C1654" s="95"/>
      <c r="D1654" s="95"/>
      <c r="E1654" s="95"/>
      <c r="F1654" s="95"/>
      <c r="G1654" s="258"/>
    </row>
    <row r="1655" spans="1:7" ht="15">
      <c r="A1655" s="126"/>
      <c r="B1655" s="257"/>
      <c r="C1655" s="95"/>
      <c r="D1655" s="95"/>
      <c r="E1655" s="95"/>
      <c r="F1655" s="95"/>
      <c r="G1655" s="258"/>
    </row>
    <row r="1656" spans="1:7" ht="15">
      <c r="A1656" s="126"/>
      <c r="B1656" s="257"/>
      <c r="C1656" s="95"/>
      <c r="D1656" s="95"/>
      <c r="E1656" s="95"/>
      <c r="F1656" s="95"/>
      <c r="G1656" s="258"/>
    </row>
    <row r="1657" spans="1:7" ht="15">
      <c r="A1657" s="126"/>
      <c r="B1657" s="257"/>
      <c r="C1657" s="95"/>
      <c r="D1657" s="95"/>
      <c r="E1657" s="95"/>
      <c r="F1657" s="95"/>
      <c r="G1657" s="258"/>
    </row>
    <row r="1658" spans="1:7" ht="15">
      <c r="A1658" s="126"/>
      <c r="B1658" s="257"/>
      <c r="C1658" s="95"/>
      <c r="D1658" s="95"/>
      <c r="E1658" s="95"/>
      <c r="F1658" s="95"/>
      <c r="G1658" s="258"/>
    </row>
    <row r="1659" spans="1:7" ht="15">
      <c r="A1659" s="126"/>
      <c r="B1659" s="257"/>
      <c r="C1659" s="95"/>
      <c r="D1659" s="95"/>
      <c r="E1659" s="95"/>
      <c r="F1659" s="95"/>
      <c r="G1659" s="258"/>
    </row>
    <row r="1660" spans="1:7" ht="15">
      <c r="A1660" s="126"/>
      <c r="B1660" s="257"/>
      <c r="C1660" s="95"/>
      <c r="D1660" s="95"/>
      <c r="E1660" s="95"/>
      <c r="F1660" s="95"/>
      <c r="G1660" s="258"/>
    </row>
    <row r="1661" spans="1:7" ht="15">
      <c r="A1661" s="126"/>
      <c r="B1661" s="257"/>
      <c r="C1661" s="95"/>
      <c r="D1661" s="95"/>
      <c r="E1661" s="95"/>
      <c r="F1661" s="95"/>
      <c r="G1661" s="258"/>
    </row>
    <row r="1662" spans="1:7" ht="15">
      <c r="A1662" s="126"/>
      <c r="B1662" s="257"/>
      <c r="C1662" s="95"/>
      <c r="D1662" s="95"/>
      <c r="E1662" s="95"/>
      <c r="F1662" s="95"/>
      <c r="G1662" s="258"/>
    </row>
    <row r="1663" spans="1:7" ht="15">
      <c r="A1663" s="126"/>
      <c r="B1663" s="257"/>
      <c r="C1663" s="95"/>
      <c r="D1663" s="95"/>
      <c r="E1663" s="95"/>
      <c r="F1663" s="95"/>
      <c r="G1663" s="258"/>
    </row>
    <row r="1664" spans="1:7" ht="15">
      <c r="A1664" s="126"/>
      <c r="B1664" s="257"/>
      <c r="C1664" s="95"/>
      <c r="D1664" s="95"/>
      <c r="E1664" s="95"/>
      <c r="F1664" s="95"/>
      <c r="G1664" s="258"/>
    </row>
    <row r="1665" spans="1:7" ht="15">
      <c r="A1665" s="126"/>
      <c r="B1665" s="257"/>
      <c r="C1665" s="95"/>
      <c r="D1665" s="95"/>
      <c r="E1665" s="95"/>
      <c r="F1665" s="95"/>
      <c r="G1665" s="258"/>
    </row>
    <row r="1666" spans="1:7" ht="15">
      <c r="A1666" s="126"/>
      <c r="B1666" s="257"/>
      <c r="C1666" s="95"/>
      <c r="D1666" s="95"/>
      <c r="E1666" s="95"/>
      <c r="F1666" s="95"/>
      <c r="G1666" s="258"/>
    </row>
    <row r="1667" spans="1:7" ht="15">
      <c r="A1667" s="126"/>
      <c r="B1667" s="257"/>
      <c r="C1667" s="95"/>
      <c r="D1667" s="95"/>
      <c r="E1667" s="95"/>
      <c r="F1667" s="95"/>
      <c r="G1667" s="258"/>
    </row>
    <row r="1668" spans="1:7" ht="15">
      <c r="A1668" s="126"/>
      <c r="B1668" s="257"/>
      <c r="C1668" s="95"/>
      <c r="D1668" s="95"/>
      <c r="E1668" s="95"/>
      <c r="F1668" s="95"/>
      <c r="G1668" s="258"/>
    </row>
    <row r="1669" spans="1:7" ht="15">
      <c r="A1669" s="126"/>
      <c r="B1669" s="257"/>
      <c r="C1669" s="95"/>
      <c r="D1669" s="95"/>
      <c r="E1669" s="95"/>
      <c r="F1669" s="95"/>
      <c r="G1669" s="258"/>
    </row>
    <row r="1670" spans="1:7" ht="15">
      <c r="A1670" s="126"/>
      <c r="B1670" s="257"/>
      <c r="C1670" s="95"/>
      <c r="D1670" s="95"/>
      <c r="E1670" s="95"/>
      <c r="F1670" s="95"/>
      <c r="G1670" s="258"/>
    </row>
    <row r="1671" spans="1:7" ht="15">
      <c r="A1671" s="126"/>
      <c r="B1671" s="257"/>
      <c r="C1671" s="95"/>
      <c r="D1671" s="95"/>
      <c r="E1671" s="95"/>
      <c r="F1671" s="95"/>
      <c r="G1671" s="258"/>
    </row>
    <row r="1672" spans="1:7" ht="15">
      <c r="A1672" s="126"/>
      <c r="B1672" s="257"/>
      <c r="C1672" s="95"/>
      <c r="D1672" s="95"/>
      <c r="E1672" s="95"/>
      <c r="F1672" s="95"/>
      <c r="G1672" s="258"/>
    </row>
    <row r="1673" spans="1:7" ht="15">
      <c r="A1673" s="126"/>
      <c r="B1673" s="257"/>
      <c r="C1673" s="95"/>
      <c r="D1673" s="95"/>
      <c r="E1673" s="95"/>
      <c r="F1673" s="95"/>
      <c r="G1673" s="258"/>
    </row>
    <row r="1674" spans="1:7" ht="15">
      <c r="A1674" s="126"/>
      <c r="B1674" s="257"/>
      <c r="C1674" s="95"/>
      <c r="D1674" s="95"/>
      <c r="E1674" s="95"/>
      <c r="F1674" s="95"/>
      <c r="G1674" s="258"/>
    </row>
    <row r="1675" spans="1:7" ht="15">
      <c r="A1675" s="126"/>
      <c r="B1675" s="257"/>
      <c r="C1675" s="95"/>
      <c r="D1675" s="95"/>
      <c r="E1675" s="95"/>
      <c r="F1675" s="95"/>
      <c r="G1675" s="258"/>
    </row>
    <row r="1676" spans="1:7" ht="15">
      <c r="A1676" s="126"/>
      <c r="B1676" s="257"/>
      <c r="C1676" s="95"/>
      <c r="D1676" s="95"/>
      <c r="E1676" s="95"/>
      <c r="F1676" s="95"/>
      <c r="G1676" s="258"/>
    </row>
    <row r="1677" spans="1:7" ht="15">
      <c r="A1677" s="126"/>
      <c r="B1677" s="257"/>
      <c r="C1677" s="95"/>
      <c r="D1677" s="95"/>
      <c r="E1677" s="95"/>
      <c r="F1677" s="95"/>
      <c r="G1677" s="258"/>
    </row>
    <row r="1678" spans="1:7" ht="15">
      <c r="A1678" s="126"/>
      <c r="B1678" s="257"/>
      <c r="C1678" s="95"/>
      <c r="D1678" s="95"/>
      <c r="E1678" s="95"/>
      <c r="F1678" s="95"/>
      <c r="G1678" s="258"/>
    </row>
    <row r="1679" spans="1:7" ht="15">
      <c r="A1679" s="126"/>
      <c r="B1679" s="257"/>
      <c r="C1679" s="95"/>
      <c r="D1679" s="95"/>
      <c r="E1679" s="95"/>
      <c r="F1679" s="95"/>
      <c r="G1679" s="258"/>
    </row>
    <row r="1680" spans="1:7" ht="15">
      <c r="A1680" s="126"/>
      <c r="B1680" s="257"/>
      <c r="C1680" s="95"/>
      <c r="D1680" s="95"/>
      <c r="E1680" s="95"/>
      <c r="F1680" s="95"/>
      <c r="G1680" s="258"/>
    </row>
    <row r="1681" spans="1:7" ht="15">
      <c r="A1681" s="126"/>
      <c r="B1681" s="257"/>
      <c r="C1681" s="95"/>
      <c r="D1681" s="95"/>
      <c r="E1681" s="95"/>
      <c r="F1681" s="95"/>
      <c r="G1681" s="258"/>
    </row>
    <row r="1682" spans="1:7" ht="15">
      <c r="A1682" s="126"/>
      <c r="B1682" s="257"/>
      <c r="C1682" s="95"/>
      <c r="D1682" s="95"/>
      <c r="E1682" s="95"/>
      <c r="F1682" s="95"/>
      <c r="G1682" s="258"/>
    </row>
    <row r="1683" spans="1:7" ht="15">
      <c r="A1683" s="126"/>
      <c r="B1683" s="257"/>
      <c r="C1683" s="95"/>
      <c r="D1683" s="95"/>
      <c r="E1683" s="95"/>
      <c r="F1683" s="95"/>
      <c r="G1683" s="258"/>
    </row>
    <row r="1684" spans="1:7" ht="15">
      <c r="A1684" s="126"/>
      <c r="B1684" s="257"/>
      <c r="C1684" s="95"/>
      <c r="D1684" s="95"/>
      <c r="E1684" s="95"/>
      <c r="F1684" s="95"/>
      <c r="G1684" s="258"/>
    </row>
    <row r="1685" spans="1:7" ht="15">
      <c r="A1685" s="126"/>
      <c r="B1685" s="257"/>
      <c r="C1685" s="95"/>
      <c r="D1685" s="95"/>
      <c r="E1685" s="95"/>
      <c r="F1685" s="95"/>
      <c r="G1685" s="258"/>
    </row>
    <row r="1686" spans="1:7" ht="15">
      <c r="A1686" s="126"/>
      <c r="B1686" s="257"/>
      <c r="C1686" s="95"/>
      <c r="D1686" s="95"/>
      <c r="E1686" s="95"/>
      <c r="F1686" s="95"/>
      <c r="G1686" s="258"/>
    </row>
    <row r="1687" spans="1:7" ht="15">
      <c r="A1687" s="126"/>
      <c r="B1687" s="257"/>
      <c r="C1687" s="95"/>
      <c r="D1687" s="95"/>
      <c r="E1687" s="95"/>
      <c r="F1687" s="95"/>
      <c r="G1687" s="258"/>
    </row>
    <row r="1688" spans="1:7" ht="15">
      <c r="A1688" s="126"/>
      <c r="B1688" s="257"/>
      <c r="C1688" s="95"/>
      <c r="D1688" s="95"/>
      <c r="E1688" s="95"/>
      <c r="F1688" s="95"/>
      <c r="G1688" s="258"/>
    </row>
    <row r="1689" spans="1:7" ht="15">
      <c r="A1689" s="126"/>
      <c r="B1689" s="257"/>
      <c r="C1689" s="95"/>
      <c r="D1689" s="95"/>
      <c r="E1689" s="95"/>
      <c r="F1689" s="95"/>
      <c r="G1689" s="258"/>
    </row>
    <row r="1690" spans="1:7" ht="15">
      <c r="A1690" s="126"/>
      <c r="B1690" s="257"/>
      <c r="C1690" s="95"/>
      <c r="D1690" s="95"/>
      <c r="E1690" s="95"/>
      <c r="F1690" s="95"/>
      <c r="G1690" s="258"/>
    </row>
    <row r="1691" spans="1:7" ht="15">
      <c r="A1691" s="126"/>
      <c r="B1691" s="257"/>
      <c r="C1691" s="95"/>
      <c r="D1691" s="95"/>
      <c r="E1691" s="95"/>
      <c r="F1691" s="95"/>
      <c r="G1691" s="258"/>
    </row>
    <row r="1692" spans="1:7" ht="15">
      <c r="A1692" s="126"/>
      <c r="B1692" s="257"/>
      <c r="C1692" s="95"/>
      <c r="D1692" s="95"/>
      <c r="E1692" s="95"/>
      <c r="F1692" s="95"/>
      <c r="G1692" s="258"/>
    </row>
    <row r="1693" spans="1:7" ht="15">
      <c r="A1693" s="126"/>
      <c r="B1693" s="257"/>
      <c r="C1693" s="95"/>
      <c r="D1693" s="95"/>
      <c r="E1693" s="95"/>
      <c r="F1693" s="95"/>
      <c r="G1693" s="258"/>
    </row>
    <row r="1694" spans="1:7" ht="15">
      <c r="A1694" s="126"/>
      <c r="B1694" s="257"/>
      <c r="C1694" s="95"/>
      <c r="D1694" s="95"/>
      <c r="E1694" s="95"/>
      <c r="F1694" s="95"/>
      <c r="G1694" s="258"/>
    </row>
    <row r="1695" spans="1:7" ht="15">
      <c r="A1695" s="126"/>
      <c r="B1695" s="257"/>
      <c r="C1695" s="95"/>
      <c r="D1695" s="95"/>
      <c r="E1695" s="95"/>
      <c r="F1695" s="95"/>
      <c r="G1695" s="258"/>
    </row>
    <row r="1696" spans="1:7" ht="15">
      <c r="A1696" s="126"/>
      <c r="B1696" s="257"/>
      <c r="C1696" s="95"/>
      <c r="D1696" s="95"/>
      <c r="E1696" s="95"/>
      <c r="F1696" s="95"/>
      <c r="G1696" s="258"/>
    </row>
    <row r="1697" spans="1:7" ht="15">
      <c r="A1697" s="126"/>
      <c r="B1697" s="257"/>
      <c r="C1697" s="95"/>
      <c r="D1697" s="95"/>
      <c r="E1697" s="95"/>
      <c r="F1697" s="95"/>
      <c r="G1697" s="258"/>
    </row>
    <row r="1698" spans="1:7" ht="15">
      <c r="A1698" s="126"/>
      <c r="B1698" s="257"/>
      <c r="C1698" s="95"/>
      <c r="D1698" s="95"/>
      <c r="E1698" s="95"/>
      <c r="F1698" s="95"/>
      <c r="G1698" s="258"/>
    </row>
    <row r="1699" spans="1:7" ht="15">
      <c r="A1699" s="126"/>
      <c r="B1699" s="257"/>
      <c r="C1699" s="95"/>
      <c r="D1699" s="95"/>
      <c r="E1699" s="95"/>
      <c r="F1699" s="95"/>
      <c r="G1699" s="258"/>
    </row>
    <row r="1700" spans="1:7" ht="15">
      <c r="A1700" s="126"/>
      <c r="B1700" s="257"/>
      <c r="C1700" s="95"/>
      <c r="D1700" s="95"/>
      <c r="E1700" s="95"/>
      <c r="F1700" s="95"/>
      <c r="G1700" s="258"/>
    </row>
    <row r="1701" spans="1:7" ht="15">
      <c r="A1701" s="126"/>
      <c r="B1701" s="257"/>
      <c r="C1701" s="95"/>
      <c r="D1701" s="95"/>
      <c r="E1701" s="95"/>
      <c r="F1701" s="95"/>
      <c r="G1701" s="258"/>
    </row>
    <row r="1702" spans="1:7" ht="15">
      <c r="A1702" s="126"/>
      <c r="B1702" s="257"/>
      <c r="C1702" s="95"/>
      <c r="D1702" s="95"/>
      <c r="E1702" s="95"/>
      <c r="F1702" s="95"/>
      <c r="G1702" s="258"/>
    </row>
    <row r="1703" spans="1:7" ht="15">
      <c r="A1703" s="126"/>
      <c r="B1703" s="257"/>
      <c r="C1703" s="95"/>
      <c r="D1703" s="95"/>
      <c r="E1703" s="95"/>
      <c r="F1703" s="95"/>
      <c r="G1703" s="258"/>
    </row>
    <row r="1704" spans="1:7" ht="15">
      <c r="A1704" s="126"/>
      <c r="B1704" s="257"/>
      <c r="C1704" s="95"/>
      <c r="D1704" s="95"/>
      <c r="E1704" s="95"/>
      <c r="F1704" s="95"/>
      <c r="G1704" s="258"/>
    </row>
    <row r="1705" spans="1:7" ht="15">
      <c r="A1705" s="126"/>
      <c r="B1705" s="257"/>
      <c r="C1705" s="95"/>
      <c r="D1705" s="95"/>
      <c r="E1705" s="95"/>
      <c r="F1705" s="95"/>
      <c r="G1705" s="258"/>
    </row>
    <row r="1706" spans="1:7" ht="15">
      <c r="A1706" s="126"/>
      <c r="B1706" s="257"/>
      <c r="C1706" s="95"/>
      <c r="D1706" s="95"/>
      <c r="E1706" s="95"/>
      <c r="F1706" s="95"/>
      <c r="G1706" s="258"/>
    </row>
    <row r="1707" spans="1:7" ht="15">
      <c r="A1707" s="126"/>
      <c r="B1707" s="257"/>
      <c r="C1707" s="95"/>
      <c r="D1707" s="95"/>
      <c r="E1707" s="95"/>
      <c r="F1707" s="95"/>
      <c r="G1707" s="258"/>
    </row>
    <row r="1708" spans="1:7" ht="15">
      <c r="A1708" s="126"/>
      <c r="B1708" s="257"/>
      <c r="C1708" s="95"/>
      <c r="D1708" s="95"/>
      <c r="E1708" s="95"/>
      <c r="F1708" s="95"/>
      <c r="G1708" s="258"/>
    </row>
    <row r="1709" spans="1:7" ht="15">
      <c r="A1709" s="126"/>
      <c r="B1709" s="257"/>
      <c r="C1709" s="95"/>
      <c r="D1709" s="95"/>
      <c r="E1709" s="95"/>
      <c r="F1709" s="95"/>
      <c r="G1709" s="258"/>
    </row>
    <row r="1710" spans="1:7" ht="15">
      <c r="A1710" s="126"/>
      <c r="B1710" s="257"/>
      <c r="C1710" s="95"/>
      <c r="D1710" s="95"/>
      <c r="E1710" s="95"/>
      <c r="F1710" s="95"/>
      <c r="G1710" s="258"/>
    </row>
    <row r="1711" spans="1:7" ht="15">
      <c r="A1711" s="126"/>
      <c r="B1711" s="257"/>
      <c r="C1711" s="95"/>
      <c r="D1711" s="95"/>
      <c r="E1711" s="95"/>
      <c r="F1711" s="95"/>
      <c r="G1711" s="258"/>
    </row>
    <row r="1712" spans="1:7" ht="15">
      <c r="A1712" s="126"/>
      <c r="B1712" s="257"/>
      <c r="C1712" s="95"/>
      <c r="D1712" s="95"/>
      <c r="E1712" s="95"/>
      <c r="F1712" s="95"/>
      <c r="G1712" s="258"/>
    </row>
    <row r="1713" spans="1:7" ht="15">
      <c r="A1713" s="126"/>
      <c r="B1713" s="257"/>
      <c r="C1713" s="95"/>
      <c r="D1713" s="95"/>
      <c r="E1713" s="95"/>
      <c r="F1713" s="95"/>
      <c r="G1713" s="258"/>
    </row>
    <row r="1714" spans="1:7" ht="15">
      <c r="A1714" s="126"/>
      <c r="B1714" s="257"/>
      <c r="C1714" s="95"/>
      <c r="D1714" s="95"/>
      <c r="E1714" s="95"/>
      <c r="F1714" s="95"/>
      <c r="G1714" s="258"/>
    </row>
    <row r="1715" spans="1:7" ht="15">
      <c r="A1715" s="126"/>
      <c r="B1715" s="257"/>
      <c r="C1715" s="95"/>
      <c r="D1715" s="95"/>
      <c r="E1715" s="95"/>
      <c r="F1715" s="95"/>
      <c r="G1715" s="258"/>
    </row>
    <row r="1716" spans="1:7" ht="15">
      <c r="A1716" s="126"/>
      <c r="B1716" s="257"/>
      <c r="C1716" s="95"/>
      <c r="D1716" s="95"/>
      <c r="E1716" s="95"/>
      <c r="F1716" s="95"/>
      <c r="G1716" s="258"/>
    </row>
    <row r="1717" spans="1:7" ht="15">
      <c r="A1717" s="126"/>
      <c r="B1717" s="257"/>
      <c r="C1717" s="95"/>
      <c r="D1717" s="95"/>
      <c r="E1717" s="95"/>
      <c r="F1717" s="95"/>
      <c r="G1717" s="258"/>
    </row>
    <row r="1718" spans="1:7" ht="15">
      <c r="A1718" s="126"/>
      <c r="B1718" s="257"/>
      <c r="C1718" s="95"/>
      <c r="D1718" s="95"/>
      <c r="E1718" s="95"/>
      <c r="F1718" s="95"/>
      <c r="G1718" s="258"/>
    </row>
    <row r="1719" spans="1:7" ht="15">
      <c r="A1719" s="126"/>
      <c r="B1719" s="257"/>
      <c r="C1719" s="95"/>
      <c r="D1719" s="95"/>
      <c r="E1719" s="95"/>
      <c r="F1719" s="95"/>
      <c r="G1719" s="258"/>
    </row>
    <row r="1720" spans="1:7" ht="15">
      <c r="A1720" s="126"/>
      <c r="B1720" s="257"/>
      <c r="C1720" s="95"/>
      <c r="D1720" s="95"/>
      <c r="E1720" s="95"/>
      <c r="F1720" s="95"/>
      <c r="G1720" s="258"/>
    </row>
    <row r="1721" spans="1:7" ht="15">
      <c r="A1721" s="126"/>
      <c r="B1721" s="257"/>
      <c r="C1721" s="95"/>
      <c r="D1721" s="95"/>
      <c r="E1721" s="95"/>
      <c r="F1721" s="95"/>
      <c r="G1721" s="258"/>
    </row>
    <row r="1722" spans="1:7" ht="15">
      <c r="A1722" s="126"/>
      <c r="B1722" s="257"/>
      <c r="C1722" s="95"/>
      <c r="D1722" s="95"/>
      <c r="E1722" s="95"/>
      <c r="F1722" s="95"/>
      <c r="G1722" s="258"/>
    </row>
    <row r="1723" spans="1:7" ht="15">
      <c r="A1723" s="126"/>
      <c r="B1723" s="257"/>
      <c r="C1723" s="95"/>
      <c r="D1723" s="95"/>
      <c r="E1723" s="95"/>
      <c r="F1723" s="95"/>
      <c r="G1723" s="258"/>
    </row>
    <row r="1724" spans="1:7" ht="15">
      <c r="A1724" s="126"/>
      <c r="B1724" s="257"/>
      <c r="C1724" s="95"/>
      <c r="D1724" s="95"/>
      <c r="E1724" s="95"/>
      <c r="F1724" s="95"/>
      <c r="G1724" s="258"/>
    </row>
    <row r="1725" spans="1:7" ht="15">
      <c r="A1725" s="126"/>
      <c r="B1725" s="257"/>
      <c r="C1725" s="95"/>
      <c r="D1725" s="95"/>
      <c r="E1725" s="95"/>
      <c r="F1725" s="95"/>
      <c r="G1725" s="258"/>
    </row>
    <row r="1726" spans="1:7" ht="15">
      <c r="A1726" s="126"/>
      <c r="B1726" s="257"/>
      <c r="C1726" s="95"/>
      <c r="D1726" s="95"/>
      <c r="E1726" s="95"/>
      <c r="F1726" s="95"/>
      <c r="G1726" s="258"/>
    </row>
    <row r="1727" spans="1:7" ht="15">
      <c r="A1727" s="126"/>
      <c r="B1727" s="257"/>
      <c r="C1727" s="95"/>
      <c r="D1727" s="95"/>
      <c r="E1727" s="95"/>
      <c r="F1727" s="95"/>
      <c r="G1727" s="258"/>
    </row>
    <row r="1728" spans="1:7" ht="15">
      <c r="A1728" s="126"/>
      <c r="B1728" s="257"/>
      <c r="C1728" s="95"/>
      <c r="D1728" s="95"/>
      <c r="E1728" s="95"/>
      <c r="F1728" s="95"/>
      <c r="G1728" s="258"/>
    </row>
    <row r="1729" spans="1:7" ht="15">
      <c r="A1729" s="126"/>
      <c r="B1729" s="257"/>
      <c r="C1729" s="95"/>
      <c r="D1729" s="95"/>
      <c r="E1729" s="95"/>
      <c r="F1729" s="95"/>
      <c r="G1729" s="258"/>
    </row>
    <row r="1730" spans="1:7" ht="15">
      <c r="A1730" s="126"/>
      <c r="B1730" s="257"/>
      <c r="C1730" s="95"/>
      <c r="D1730" s="95"/>
      <c r="E1730" s="95"/>
      <c r="F1730" s="95"/>
      <c r="G1730" s="258"/>
    </row>
    <row r="1731" spans="1:7" ht="15">
      <c r="A1731" s="126"/>
      <c r="B1731" s="257"/>
      <c r="C1731" s="95"/>
      <c r="D1731" s="95"/>
      <c r="E1731" s="95"/>
      <c r="F1731" s="95"/>
      <c r="G1731" s="258"/>
    </row>
    <row r="1732" spans="1:7" ht="15">
      <c r="A1732" s="126"/>
      <c r="B1732" s="257"/>
      <c r="C1732" s="95"/>
      <c r="D1732" s="95"/>
      <c r="E1732" s="95"/>
      <c r="F1732" s="95"/>
      <c r="G1732" s="258"/>
    </row>
    <row r="1733" spans="1:7" ht="15">
      <c r="A1733" s="126"/>
      <c r="B1733" s="257"/>
      <c r="C1733" s="95"/>
      <c r="D1733" s="95"/>
      <c r="E1733" s="95"/>
      <c r="F1733" s="95"/>
      <c r="G1733" s="258"/>
    </row>
    <row r="1734" spans="1:7" ht="15">
      <c r="A1734" s="126"/>
      <c r="B1734" s="257"/>
      <c r="C1734" s="95"/>
      <c r="D1734" s="95"/>
      <c r="E1734" s="95"/>
      <c r="F1734" s="95"/>
      <c r="G1734" s="258"/>
    </row>
    <row r="1735" spans="1:7" ht="15">
      <c r="A1735" s="126"/>
      <c r="B1735" s="257"/>
      <c r="C1735" s="95"/>
      <c r="D1735" s="95"/>
      <c r="E1735" s="95"/>
      <c r="F1735" s="95"/>
      <c r="G1735" s="258"/>
    </row>
    <row r="1736" spans="1:7" ht="15">
      <c r="A1736" s="126"/>
      <c r="B1736" s="257"/>
      <c r="C1736" s="95"/>
      <c r="D1736" s="95"/>
      <c r="E1736" s="95"/>
      <c r="F1736" s="95"/>
      <c r="G1736" s="258"/>
    </row>
    <row r="1737" spans="1:7" ht="15">
      <c r="A1737" s="126"/>
      <c r="B1737" s="257"/>
      <c r="C1737" s="95"/>
      <c r="D1737" s="95"/>
      <c r="E1737" s="95"/>
      <c r="F1737" s="95"/>
      <c r="G1737" s="258"/>
    </row>
    <row r="1738" spans="1:7" ht="15">
      <c r="A1738" s="126"/>
      <c r="B1738" s="257"/>
      <c r="C1738" s="95"/>
      <c r="D1738" s="95"/>
      <c r="E1738" s="95"/>
      <c r="F1738" s="95"/>
      <c r="G1738" s="258"/>
    </row>
    <row r="1739" spans="1:7" ht="15">
      <c r="A1739" s="126"/>
      <c r="B1739" s="257"/>
      <c r="C1739" s="95"/>
      <c r="D1739" s="95"/>
      <c r="E1739" s="95"/>
      <c r="F1739" s="95"/>
      <c r="G1739" s="258"/>
    </row>
    <row r="1740" spans="1:7" ht="15">
      <c r="A1740" s="126"/>
      <c r="B1740" s="257"/>
      <c r="C1740" s="95"/>
      <c r="D1740" s="95"/>
      <c r="E1740" s="95"/>
      <c r="F1740" s="95"/>
      <c r="G1740" s="258"/>
    </row>
    <row r="1741" spans="1:7" ht="15">
      <c r="A1741" s="126"/>
      <c r="B1741" s="257"/>
      <c r="C1741" s="95"/>
      <c r="D1741" s="95"/>
      <c r="E1741" s="95"/>
      <c r="F1741" s="95"/>
      <c r="G1741" s="258"/>
    </row>
    <row r="1742" spans="1:7" ht="15">
      <c r="A1742" s="126"/>
      <c r="B1742" s="257"/>
      <c r="C1742" s="95"/>
      <c r="D1742" s="95"/>
      <c r="E1742" s="95"/>
      <c r="F1742" s="95"/>
      <c r="G1742" s="258"/>
    </row>
    <row r="1743" spans="1:7" ht="15">
      <c r="A1743" s="126"/>
      <c r="B1743" s="257"/>
      <c r="C1743" s="95"/>
      <c r="D1743" s="95"/>
      <c r="E1743" s="95"/>
      <c r="F1743" s="95"/>
      <c r="G1743" s="258"/>
    </row>
    <row r="1744" spans="1:7" ht="15">
      <c r="A1744" s="126"/>
      <c r="B1744" s="257"/>
      <c r="C1744" s="95"/>
      <c r="D1744" s="95"/>
      <c r="E1744" s="95"/>
      <c r="F1744" s="95"/>
      <c r="G1744" s="258"/>
    </row>
    <row r="1745" spans="1:7" ht="15">
      <c r="A1745" s="126"/>
      <c r="B1745" s="257"/>
      <c r="C1745" s="95"/>
      <c r="D1745" s="95"/>
      <c r="E1745" s="95"/>
      <c r="F1745" s="95"/>
      <c r="G1745" s="258"/>
    </row>
    <row r="1746" spans="1:7" ht="15">
      <c r="A1746" s="126"/>
      <c r="B1746" s="257"/>
      <c r="C1746" s="95"/>
      <c r="D1746" s="95"/>
      <c r="E1746" s="95"/>
      <c r="F1746" s="95"/>
      <c r="G1746" s="258"/>
    </row>
    <row r="1747" spans="1:7" ht="15">
      <c r="A1747" s="126"/>
      <c r="B1747" s="257"/>
      <c r="C1747" s="95"/>
      <c r="D1747" s="95"/>
      <c r="E1747" s="95"/>
      <c r="F1747" s="95"/>
      <c r="G1747" s="258"/>
    </row>
    <row r="1748" spans="1:7" ht="15">
      <c r="A1748" s="126"/>
      <c r="B1748" s="257"/>
      <c r="C1748" s="95"/>
      <c r="D1748" s="95"/>
      <c r="E1748" s="95"/>
      <c r="F1748" s="95"/>
      <c r="G1748" s="258"/>
    </row>
    <row r="1749" spans="1:7" ht="15">
      <c r="A1749" s="126"/>
      <c r="B1749" s="257"/>
      <c r="C1749" s="95"/>
      <c r="D1749" s="95"/>
      <c r="E1749" s="95"/>
      <c r="F1749" s="95"/>
      <c r="G1749" s="258"/>
    </row>
    <row r="1750" spans="1:7" ht="15">
      <c r="A1750" s="126"/>
      <c r="B1750" s="257"/>
      <c r="C1750" s="95"/>
      <c r="D1750" s="95"/>
      <c r="E1750" s="95"/>
      <c r="F1750" s="95"/>
      <c r="G1750" s="258"/>
    </row>
    <row r="1751" spans="1:7" ht="15">
      <c r="A1751" s="126"/>
      <c r="B1751" s="257"/>
      <c r="C1751" s="95"/>
      <c r="D1751" s="95"/>
      <c r="E1751" s="95"/>
      <c r="F1751" s="95"/>
      <c r="G1751" s="258"/>
    </row>
    <row r="1752" spans="1:7" ht="15">
      <c r="A1752" s="126"/>
      <c r="B1752" s="257"/>
      <c r="C1752" s="95"/>
      <c r="D1752" s="95"/>
      <c r="E1752" s="95"/>
      <c r="F1752" s="95"/>
      <c r="G1752" s="258"/>
    </row>
    <row r="1753" spans="1:7" ht="15">
      <c r="A1753" s="126"/>
      <c r="B1753" s="257"/>
      <c r="C1753" s="95"/>
      <c r="D1753" s="95"/>
      <c r="E1753" s="95"/>
      <c r="F1753" s="95"/>
      <c r="G1753" s="258"/>
    </row>
    <row r="1754" spans="1:7" ht="15">
      <c r="A1754" s="126"/>
      <c r="B1754" s="257"/>
      <c r="C1754" s="95"/>
      <c r="D1754" s="95"/>
      <c r="E1754" s="95"/>
      <c r="F1754" s="95"/>
      <c r="G1754" s="258"/>
    </row>
    <row r="1755" spans="1:7" ht="15">
      <c r="A1755" s="126"/>
      <c r="B1755" s="257"/>
      <c r="C1755" s="95"/>
      <c r="D1755" s="95"/>
      <c r="E1755" s="95"/>
      <c r="F1755" s="95"/>
      <c r="G1755" s="258"/>
    </row>
    <row r="1756" spans="1:7" ht="15">
      <c r="A1756" s="126"/>
      <c r="B1756" s="257"/>
      <c r="C1756" s="95"/>
      <c r="D1756" s="95"/>
      <c r="E1756" s="95"/>
      <c r="F1756" s="95"/>
      <c r="G1756" s="258"/>
    </row>
    <row r="1757" spans="1:7" ht="15">
      <c r="A1757" s="126"/>
      <c r="B1757" s="257"/>
      <c r="C1757" s="95"/>
      <c r="D1757" s="95"/>
      <c r="E1757" s="95"/>
      <c r="F1757" s="95"/>
      <c r="G1757" s="258"/>
    </row>
    <row r="1758" spans="1:7" ht="15">
      <c r="A1758" s="126"/>
      <c r="B1758" s="257"/>
      <c r="C1758" s="95"/>
      <c r="D1758" s="95"/>
      <c r="E1758" s="95"/>
      <c r="F1758" s="95"/>
      <c r="G1758" s="258"/>
    </row>
    <row r="1759" spans="1:7" ht="15">
      <c r="A1759" s="126"/>
      <c r="B1759" s="257"/>
      <c r="C1759" s="95"/>
      <c r="D1759" s="95"/>
      <c r="E1759" s="95"/>
      <c r="F1759" s="95"/>
      <c r="G1759" s="258"/>
    </row>
    <row r="1760" spans="1:7" ht="15">
      <c r="A1760" s="126"/>
      <c r="B1760" s="257"/>
      <c r="C1760" s="95"/>
      <c r="D1760" s="95"/>
      <c r="E1760" s="95"/>
      <c r="F1760" s="95"/>
      <c r="G1760" s="258"/>
    </row>
    <row r="1761" spans="1:7" ht="15">
      <c r="A1761" s="126"/>
      <c r="B1761" s="257"/>
      <c r="C1761" s="95"/>
      <c r="D1761" s="95"/>
      <c r="E1761" s="95"/>
      <c r="F1761" s="95"/>
      <c r="G1761" s="258"/>
    </row>
    <row r="1762" spans="1:7" ht="15">
      <c r="A1762" s="126"/>
      <c r="B1762" s="257"/>
      <c r="C1762" s="95"/>
      <c r="D1762" s="95"/>
      <c r="E1762" s="95"/>
      <c r="F1762" s="95"/>
      <c r="G1762" s="258"/>
    </row>
    <row r="1763" spans="1:7" ht="15">
      <c r="A1763" s="126"/>
      <c r="B1763" s="257"/>
      <c r="C1763" s="95"/>
      <c r="D1763" s="95"/>
      <c r="E1763" s="95"/>
      <c r="F1763" s="95"/>
      <c r="G1763" s="258"/>
    </row>
    <row r="1764" spans="1:7" ht="15">
      <c r="A1764" s="126"/>
      <c r="B1764" s="257"/>
      <c r="C1764" s="95"/>
      <c r="D1764" s="95"/>
      <c r="E1764" s="95"/>
      <c r="F1764" s="95"/>
      <c r="G1764" s="258"/>
    </row>
    <row r="1765" spans="1:7" ht="15">
      <c r="A1765" s="126"/>
      <c r="B1765" s="257"/>
      <c r="C1765" s="95"/>
      <c r="D1765" s="95"/>
      <c r="E1765" s="95"/>
      <c r="F1765" s="95"/>
      <c r="G1765" s="258"/>
    </row>
    <row r="1766" spans="1:7" ht="15">
      <c r="A1766" s="126"/>
      <c r="B1766" s="257"/>
      <c r="C1766" s="95"/>
      <c r="D1766" s="95"/>
      <c r="E1766" s="95"/>
      <c r="F1766" s="95"/>
      <c r="G1766" s="258"/>
    </row>
    <row r="1767" spans="1:7" ht="15">
      <c r="A1767" s="126"/>
      <c r="B1767" s="257"/>
      <c r="C1767" s="95"/>
      <c r="D1767" s="95"/>
      <c r="E1767" s="95"/>
      <c r="F1767" s="95"/>
      <c r="G1767" s="258"/>
    </row>
    <row r="1768" spans="1:7" ht="15">
      <c r="A1768" s="126"/>
      <c r="B1768" s="257"/>
      <c r="C1768" s="95"/>
      <c r="D1768" s="95"/>
      <c r="E1768" s="95"/>
      <c r="F1768" s="95"/>
      <c r="G1768" s="258"/>
    </row>
    <row r="1769" spans="1:7" ht="15">
      <c r="A1769" s="126"/>
      <c r="B1769" s="257"/>
      <c r="C1769" s="95"/>
      <c r="D1769" s="95"/>
      <c r="E1769" s="95"/>
      <c r="F1769" s="95"/>
      <c r="G1769" s="258"/>
    </row>
    <row r="1770" spans="1:7" ht="15">
      <c r="A1770" s="126"/>
      <c r="B1770" s="257"/>
      <c r="C1770" s="95"/>
      <c r="D1770" s="95"/>
      <c r="E1770" s="95"/>
      <c r="F1770" s="95"/>
      <c r="G1770" s="258"/>
    </row>
    <row r="1771" spans="1:7" ht="15">
      <c r="A1771" s="126"/>
      <c r="B1771" s="257"/>
      <c r="C1771" s="95"/>
      <c r="D1771" s="95"/>
      <c r="E1771" s="95"/>
      <c r="F1771" s="95"/>
      <c r="G1771" s="258"/>
    </row>
    <row r="1772" spans="1:7" ht="15">
      <c r="A1772" s="126"/>
      <c r="B1772" s="257"/>
      <c r="C1772" s="95"/>
      <c r="D1772" s="95"/>
      <c r="E1772" s="95"/>
      <c r="F1772" s="95"/>
      <c r="G1772" s="258"/>
    </row>
    <row r="1773" spans="1:7" ht="15">
      <c r="A1773" s="126"/>
      <c r="B1773" s="257"/>
      <c r="C1773" s="95"/>
      <c r="D1773" s="95"/>
      <c r="E1773" s="95"/>
      <c r="F1773" s="95"/>
      <c r="G1773" s="258"/>
    </row>
    <row r="1774" spans="1:7" ht="15">
      <c r="A1774" s="126"/>
      <c r="B1774" s="257"/>
      <c r="C1774" s="95"/>
      <c r="D1774" s="95"/>
      <c r="E1774" s="95"/>
      <c r="F1774" s="95"/>
      <c r="G1774" s="258"/>
    </row>
    <row r="1775" spans="1:7" ht="15">
      <c r="A1775" s="126"/>
      <c r="B1775" s="257"/>
      <c r="C1775" s="95"/>
      <c r="D1775" s="95"/>
      <c r="E1775" s="95"/>
      <c r="F1775" s="95"/>
      <c r="G1775" s="258"/>
    </row>
    <row r="1776" spans="1:7" ht="15">
      <c r="A1776" s="126"/>
      <c r="B1776" s="257"/>
      <c r="C1776" s="95"/>
      <c r="D1776" s="95"/>
      <c r="E1776" s="95"/>
      <c r="F1776" s="95"/>
      <c r="G1776" s="258"/>
    </row>
    <row r="1777" spans="1:7" ht="15">
      <c r="A1777" s="126"/>
      <c r="B1777" s="257"/>
      <c r="C1777" s="95"/>
      <c r="D1777" s="95"/>
      <c r="E1777" s="95"/>
      <c r="F1777" s="95"/>
      <c r="G1777" s="258"/>
    </row>
    <row r="1778" spans="1:7" ht="15">
      <c r="A1778" s="126"/>
      <c r="B1778" s="257"/>
      <c r="C1778" s="95"/>
      <c r="D1778" s="95"/>
      <c r="E1778" s="95"/>
      <c r="F1778" s="95"/>
      <c r="G1778" s="258"/>
    </row>
    <row r="1779" spans="1:7" ht="15">
      <c r="A1779" s="126"/>
      <c r="B1779" s="257"/>
      <c r="C1779" s="95"/>
      <c r="D1779" s="95"/>
      <c r="E1779" s="95"/>
      <c r="F1779" s="95"/>
      <c r="G1779" s="258"/>
    </row>
    <row r="1780" spans="1:7" ht="15">
      <c r="A1780" s="126"/>
      <c r="B1780" s="257"/>
      <c r="C1780" s="95"/>
      <c r="D1780" s="95"/>
      <c r="E1780" s="95"/>
      <c r="F1780" s="95"/>
      <c r="G1780" s="258"/>
    </row>
    <row r="1781" spans="1:7" ht="15">
      <c r="A1781" s="126"/>
      <c r="B1781" s="257"/>
      <c r="C1781" s="95"/>
      <c r="D1781" s="95"/>
      <c r="E1781" s="95"/>
      <c r="F1781" s="95"/>
      <c r="G1781" s="258"/>
    </row>
    <row r="1782" spans="1:7" ht="15">
      <c r="A1782" s="126"/>
      <c r="B1782" s="257"/>
      <c r="C1782" s="95"/>
      <c r="D1782" s="95"/>
      <c r="E1782" s="95"/>
      <c r="F1782" s="95"/>
      <c r="G1782" s="258"/>
    </row>
    <row r="1783" spans="1:7" ht="15">
      <c r="A1783" s="126"/>
      <c r="B1783" s="257"/>
      <c r="C1783" s="95"/>
      <c r="D1783" s="95"/>
      <c r="E1783" s="95"/>
      <c r="F1783" s="95"/>
      <c r="G1783" s="258"/>
    </row>
    <row r="1784" spans="1:7" ht="15">
      <c r="A1784" s="126"/>
      <c r="B1784" s="257"/>
      <c r="C1784" s="95"/>
      <c r="D1784" s="95"/>
      <c r="E1784" s="95"/>
      <c r="F1784" s="95"/>
      <c r="G1784" s="258"/>
    </row>
    <row r="1785" spans="1:7" ht="15">
      <c r="A1785" s="126"/>
      <c r="B1785" s="257"/>
      <c r="C1785" s="95"/>
      <c r="D1785" s="95"/>
      <c r="E1785" s="95"/>
      <c r="F1785" s="95"/>
      <c r="G1785" s="258"/>
    </row>
    <row r="1786" spans="1:7" ht="15">
      <c r="A1786" s="126"/>
      <c r="B1786" s="257"/>
      <c r="C1786" s="95"/>
      <c r="D1786" s="95"/>
      <c r="E1786" s="95"/>
      <c r="F1786" s="95"/>
      <c r="G1786" s="258"/>
    </row>
    <row r="1787" spans="1:7" ht="15">
      <c r="A1787" s="126"/>
      <c r="B1787" s="257"/>
      <c r="C1787" s="95"/>
      <c r="D1787" s="95"/>
      <c r="E1787" s="95"/>
      <c r="F1787" s="95"/>
      <c r="G1787" s="258"/>
    </row>
    <row r="1788" spans="1:7" ht="15">
      <c r="A1788" s="126"/>
      <c r="B1788" s="257"/>
      <c r="C1788" s="95"/>
      <c r="D1788" s="95"/>
      <c r="E1788" s="95"/>
      <c r="F1788" s="95"/>
      <c r="G1788" s="258"/>
    </row>
    <row r="1789" spans="1:7" ht="15">
      <c r="A1789" s="126"/>
      <c r="B1789" s="257"/>
      <c r="C1789" s="95"/>
      <c r="D1789" s="95"/>
      <c r="E1789" s="95"/>
      <c r="F1789" s="95"/>
      <c r="G1789" s="258"/>
    </row>
    <row r="1790" spans="1:7" ht="15">
      <c r="A1790" s="126"/>
      <c r="B1790" s="257"/>
      <c r="C1790" s="95"/>
      <c r="D1790" s="95"/>
      <c r="E1790" s="95"/>
      <c r="F1790" s="95"/>
      <c r="G1790" s="258"/>
    </row>
    <row r="1791" spans="1:7" ht="15">
      <c r="A1791" s="126"/>
      <c r="B1791" s="257"/>
      <c r="C1791" s="95"/>
      <c r="D1791" s="95"/>
      <c r="E1791" s="95"/>
      <c r="F1791" s="95"/>
      <c r="G1791" s="258"/>
    </row>
    <row r="1792" spans="1:7" ht="15">
      <c r="A1792" s="126"/>
      <c r="B1792" s="257"/>
      <c r="C1792" s="95"/>
      <c r="D1792" s="95"/>
      <c r="E1792" s="95"/>
      <c r="F1792" s="95"/>
      <c r="G1792" s="258"/>
    </row>
    <row r="1793" spans="1:7" ht="15">
      <c r="A1793" s="126"/>
      <c r="B1793" s="257"/>
      <c r="C1793" s="95"/>
      <c r="D1793" s="95"/>
      <c r="E1793" s="95"/>
      <c r="F1793" s="95"/>
      <c r="G1793" s="258"/>
    </row>
    <row r="1794" spans="1:7" ht="15">
      <c r="A1794" s="126"/>
      <c r="B1794" s="257"/>
      <c r="C1794" s="95"/>
      <c r="D1794" s="95"/>
      <c r="E1794" s="95"/>
      <c r="F1794" s="95"/>
      <c r="G1794" s="258"/>
    </row>
    <row r="1795" spans="1:7" ht="15">
      <c r="A1795" s="126"/>
      <c r="B1795" s="257"/>
      <c r="C1795" s="95"/>
      <c r="D1795" s="95"/>
      <c r="E1795" s="95"/>
      <c r="F1795" s="95"/>
      <c r="G1795" s="258"/>
    </row>
    <row r="1796" spans="1:7" ht="15">
      <c r="A1796" s="126"/>
      <c r="B1796" s="257"/>
      <c r="C1796" s="95"/>
      <c r="D1796" s="95"/>
      <c r="E1796" s="95"/>
      <c r="F1796" s="95"/>
      <c r="G1796" s="258"/>
    </row>
    <row r="1797" spans="1:7" ht="15">
      <c r="A1797" s="126"/>
      <c r="B1797" s="257"/>
      <c r="C1797" s="95"/>
      <c r="D1797" s="95"/>
      <c r="E1797" s="95"/>
      <c r="F1797" s="95"/>
      <c r="G1797" s="258"/>
    </row>
    <row r="1798" spans="1:7" ht="15">
      <c r="A1798" s="126"/>
      <c r="B1798" s="257"/>
      <c r="C1798" s="95"/>
      <c r="D1798" s="95"/>
      <c r="E1798" s="95"/>
      <c r="F1798" s="95"/>
      <c r="G1798" s="258"/>
    </row>
    <row r="1799" spans="1:7" ht="15">
      <c r="A1799" s="126"/>
      <c r="B1799" s="257"/>
      <c r="C1799" s="95"/>
      <c r="D1799" s="95"/>
      <c r="E1799" s="95"/>
      <c r="F1799" s="95"/>
      <c r="G1799" s="258"/>
    </row>
    <row r="1800" spans="1:7" ht="15">
      <c r="A1800" s="126"/>
      <c r="B1800" s="257"/>
      <c r="C1800" s="95"/>
      <c r="D1800" s="95"/>
      <c r="E1800" s="95"/>
      <c r="F1800" s="95"/>
      <c r="G1800" s="258"/>
    </row>
    <row r="1801" spans="1:7" ht="15">
      <c r="A1801" s="126"/>
      <c r="B1801" s="257"/>
      <c r="C1801" s="95"/>
      <c r="D1801" s="95"/>
      <c r="E1801" s="95"/>
      <c r="F1801" s="95"/>
      <c r="G1801" s="258"/>
    </row>
    <row r="1802" spans="1:7" ht="15">
      <c r="A1802" s="126"/>
      <c r="B1802" s="257"/>
      <c r="C1802" s="95"/>
      <c r="D1802" s="95"/>
      <c r="E1802" s="95"/>
      <c r="F1802" s="95"/>
      <c r="G1802" s="258"/>
    </row>
    <row r="1803" spans="1:7" ht="15">
      <c r="A1803" s="126"/>
      <c r="B1803" s="257"/>
      <c r="C1803" s="95"/>
      <c r="D1803" s="95"/>
      <c r="E1803" s="95"/>
      <c r="F1803" s="95"/>
      <c r="G1803" s="258"/>
    </row>
    <row r="1804" spans="1:7" ht="15">
      <c r="A1804" s="126"/>
      <c r="B1804" s="257"/>
      <c r="C1804" s="95"/>
      <c r="D1804" s="95"/>
      <c r="E1804" s="95"/>
      <c r="F1804" s="95"/>
      <c r="G1804" s="258"/>
    </row>
    <row r="1805" spans="1:7" ht="15">
      <c r="A1805" s="126"/>
      <c r="B1805" s="257"/>
      <c r="C1805" s="95"/>
      <c r="D1805" s="95"/>
      <c r="E1805" s="95"/>
      <c r="F1805" s="95"/>
      <c r="G1805" s="258"/>
    </row>
    <row r="1806" spans="1:7" ht="15">
      <c r="A1806" s="126"/>
      <c r="B1806" s="257"/>
      <c r="C1806" s="95"/>
      <c r="D1806" s="95"/>
      <c r="E1806" s="95"/>
      <c r="F1806" s="95"/>
      <c r="G1806" s="258"/>
    </row>
    <row r="1807" spans="1:7" ht="15">
      <c r="A1807" s="126"/>
      <c r="B1807" s="257"/>
      <c r="C1807" s="95"/>
      <c r="D1807" s="95"/>
      <c r="E1807" s="95"/>
      <c r="F1807" s="95"/>
      <c r="G1807" s="258"/>
    </row>
    <row r="1808" spans="1:7" ht="15">
      <c r="A1808" s="126"/>
      <c r="B1808" s="257"/>
      <c r="C1808" s="95"/>
      <c r="D1808" s="95"/>
      <c r="E1808" s="95"/>
      <c r="F1808" s="95"/>
      <c r="G1808" s="258"/>
    </row>
    <row r="1809" spans="1:7" ht="15">
      <c r="A1809" s="126"/>
      <c r="B1809" s="257"/>
      <c r="C1809" s="95"/>
      <c r="D1809" s="95"/>
      <c r="E1809" s="95"/>
      <c r="F1809" s="95"/>
      <c r="G1809" s="258"/>
    </row>
    <row r="1810" spans="1:7" ht="15">
      <c r="A1810" s="126"/>
      <c r="B1810" s="257"/>
      <c r="C1810" s="95"/>
      <c r="D1810" s="95"/>
      <c r="E1810" s="95"/>
      <c r="F1810" s="95"/>
      <c r="G1810" s="258"/>
    </row>
    <row r="1811" spans="1:7" ht="15">
      <c r="A1811" s="126"/>
      <c r="B1811" s="257"/>
      <c r="C1811" s="95"/>
      <c r="D1811" s="95"/>
      <c r="E1811" s="95"/>
      <c r="F1811" s="95"/>
      <c r="G1811" s="258"/>
    </row>
    <row r="1812" spans="1:7" ht="15">
      <c r="A1812" s="126"/>
      <c r="B1812" s="257"/>
      <c r="C1812" s="95"/>
      <c r="D1812" s="95"/>
      <c r="E1812" s="95"/>
      <c r="F1812" s="95"/>
      <c r="G1812" s="258"/>
    </row>
    <row r="1813" spans="1:7" ht="15">
      <c r="A1813" s="126"/>
      <c r="B1813" s="257"/>
      <c r="C1813" s="95"/>
      <c r="D1813" s="95"/>
      <c r="E1813" s="95"/>
      <c r="F1813" s="95"/>
      <c r="G1813" s="258"/>
    </row>
    <row r="1814" spans="1:7" ht="15">
      <c r="A1814" s="126"/>
      <c r="B1814" s="257"/>
      <c r="C1814" s="95"/>
      <c r="D1814" s="95"/>
      <c r="E1814" s="95"/>
      <c r="F1814" s="95"/>
      <c r="G1814" s="258"/>
    </row>
    <row r="1815" spans="1:7" ht="15">
      <c r="A1815" s="126"/>
      <c r="B1815" s="257"/>
      <c r="C1815" s="95"/>
      <c r="D1815" s="95"/>
      <c r="E1815" s="95"/>
      <c r="F1815" s="95"/>
      <c r="G1815" s="258"/>
    </row>
    <row r="1816" spans="1:7" ht="15">
      <c r="A1816" s="126"/>
      <c r="B1816" s="257"/>
      <c r="C1816" s="95"/>
      <c r="D1816" s="95"/>
      <c r="E1816" s="95"/>
      <c r="F1816" s="95"/>
      <c r="G1816" s="258"/>
    </row>
    <row r="1817" spans="1:7" ht="15">
      <c r="A1817" s="126"/>
      <c r="B1817" s="257"/>
      <c r="C1817" s="95"/>
      <c r="D1817" s="95"/>
      <c r="E1817" s="95"/>
      <c r="F1817" s="95"/>
      <c r="G1817" s="258"/>
    </row>
    <row r="1818" spans="1:7" ht="15">
      <c r="A1818" s="126"/>
      <c r="B1818" s="257"/>
      <c r="C1818" s="95"/>
      <c r="D1818" s="95"/>
      <c r="E1818" s="95"/>
      <c r="F1818" s="95"/>
      <c r="G1818" s="258"/>
    </row>
    <row r="1819" spans="1:7" ht="15">
      <c r="A1819" s="126"/>
      <c r="B1819" s="257"/>
      <c r="C1819" s="95"/>
      <c r="D1819" s="95"/>
      <c r="E1819" s="95"/>
      <c r="F1819" s="95"/>
      <c r="G1819" s="258"/>
    </row>
    <row r="1820" spans="1:7" ht="15">
      <c r="A1820" s="126"/>
      <c r="B1820" s="257"/>
      <c r="C1820" s="95"/>
      <c r="D1820" s="95"/>
      <c r="E1820" s="95"/>
      <c r="F1820" s="95"/>
      <c r="G1820" s="258"/>
    </row>
    <row r="1821" spans="1:7" ht="15">
      <c r="A1821" s="126"/>
      <c r="B1821" s="257"/>
      <c r="C1821" s="95"/>
      <c r="D1821" s="95"/>
      <c r="E1821" s="95"/>
      <c r="F1821" s="95"/>
      <c r="G1821" s="258"/>
    </row>
    <row r="1822" spans="1:7" ht="15">
      <c r="A1822" s="126"/>
      <c r="B1822" s="257"/>
      <c r="C1822" s="95"/>
      <c r="D1822" s="95"/>
      <c r="E1822" s="95"/>
      <c r="F1822" s="95"/>
      <c r="G1822" s="258"/>
    </row>
    <row r="1823" spans="1:7" ht="15">
      <c r="A1823" s="126"/>
      <c r="B1823" s="257"/>
      <c r="C1823" s="95"/>
      <c r="D1823" s="95"/>
      <c r="E1823" s="95"/>
      <c r="F1823" s="95"/>
      <c r="G1823" s="258"/>
    </row>
    <row r="1824" spans="1:7" ht="15">
      <c r="A1824" s="126"/>
      <c r="B1824" s="257"/>
      <c r="C1824" s="95"/>
      <c r="D1824" s="95"/>
      <c r="E1824" s="95"/>
      <c r="F1824" s="95"/>
      <c r="G1824" s="258"/>
    </row>
    <row r="1825" spans="1:7" ht="15">
      <c r="A1825" s="126"/>
      <c r="B1825" s="257"/>
      <c r="C1825" s="95"/>
      <c r="D1825" s="95"/>
      <c r="E1825" s="95"/>
      <c r="F1825" s="95"/>
      <c r="G1825" s="258"/>
    </row>
    <row r="1826" spans="1:7" ht="15">
      <c r="A1826" s="126"/>
      <c r="B1826" s="257"/>
      <c r="C1826" s="95"/>
      <c r="D1826" s="95"/>
      <c r="E1826" s="95"/>
      <c r="F1826" s="95"/>
      <c r="G1826" s="258"/>
    </row>
    <row r="1827" spans="1:7" ht="15">
      <c r="A1827" s="126"/>
      <c r="B1827" s="257"/>
      <c r="C1827" s="95"/>
      <c r="D1827" s="95"/>
      <c r="E1827" s="95"/>
      <c r="F1827" s="95"/>
      <c r="G1827" s="258"/>
    </row>
    <row r="1828" spans="1:7" ht="15">
      <c r="A1828" s="126"/>
      <c r="B1828" s="257"/>
      <c r="C1828" s="95"/>
      <c r="D1828" s="95"/>
      <c r="E1828" s="95"/>
      <c r="F1828" s="95"/>
      <c r="G1828" s="258"/>
    </row>
    <row r="1829" spans="1:7" ht="15">
      <c r="A1829" s="126"/>
      <c r="B1829" s="257"/>
      <c r="C1829" s="95"/>
      <c r="D1829" s="95"/>
      <c r="E1829" s="95"/>
      <c r="F1829" s="95"/>
      <c r="G1829" s="258"/>
    </row>
    <row r="1830" spans="1:7" ht="15">
      <c r="A1830" s="126"/>
      <c r="B1830" s="257"/>
      <c r="C1830" s="95"/>
      <c r="D1830" s="95"/>
      <c r="E1830" s="95"/>
      <c r="F1830" s="95"/>
      <c r="G1830" s="258"/>
    </row>
    <row r="1831" spans="1:7" ht="15">
      <c r="A1831" s="126"/>
      <c r="B1831" s="257"/>
      <c r="C1831" s="95"/>
      <c r="D1831" s="95"/>
      <c r="E1831" s="95"/>
      <c r="F1831" s="95"/>
      <c r="G1831" s="258"/>
    </row>
    <row r="1832" spans="1:7" ht="15">
      <c r="A1832" s="126"/>
      <c r="B1832" s="257"/>
      <c r="C1832" s="95"/>
      <c r="D1832" s="95"/>
      <c r="E1832" s="95"/>
      <c r="F1832" s="95"/>
      <c r="G1832" s="258"/>
    </row>
    <row r="1833" spans="1:7" ht="15">
      <c r="A1833" s="126"/>
      <c r="B1833" s="257"/>
      <c r="C1833" s="95"/>
      <c r="D1833" s="95"/>
      <c r="E1833" s="95"/>
      <c r="F1833" s="95"/>
      <c r="G1833" s="258"/>
    </row>
    <row r="1834" spans="1:7" ht="15">
      <c r="A1834" s="126"/>
      <c r="B1834" s="257"/>
      <c r="C1834" s="95"/>
      <c r="D1834" s="95"/>
      <c r="E1834" s="95"/>
      <c r="F1834" s="95"/>
      <c r="G1834" s="258"/>
    </row>
    <row r="1835" spans="1:7" ht="15">
      <c r="A1835" s="126"/>
      <c r="B1835" s="257"/>
      <c r="C1835" s="95"/>
      <c r="D1835" s="95"/>
      <c r="E1835" s="95"/>
      <c r="F1835" s="95"/>
      <c r="G1835" s="258"/>
    </row>
    <row r="1836" spans="1:7" ht="15">
      <c r="A1836" s="126"/>
      <c r="B1836" s="257"/>
      <c r="C1836" s="95"/>
      <c r="D1836" s="95"/>
      <c r="E1836" s="95"/>
      <c r="F1836" s="95"/>
      <c r="G1836" s="258"/>
    </row>
    <row r="1837" spans="1:7" ht="15">
      <c r="A1837" s="126"/>
      <c r="B1837" s="257"/>
      <c r="C1837" s="95"/>
      <c r="D1837" s="95"/>
      <c r="E1837" s="95"/>
      <c r="F1837" s="95"/>
      <c r="G1837" s="258"/>
    </row>
    <row r="1838" spans="1:7" ht="15">
      <c r="A1838" s="126"/>
      <c r="B1838" s="257"/>
      <c r="C1838" s="95"/>
      <c r="D1838" s="95"/>
      <c r="E1838" s="95"/>
      <c r="F1838" s="95"/>
      <c r="G1838" s="258"/>
    </row>
    <row r="1839" spans="1:7" ht="15">
      <c r="A1839" s="126"/>
      <c r="B1839" s="257"/>
      <c r="C1839" s="95"/>
      <c r="D1839" s="95"/>
      <c r="E1839" s="95"/>
      <c r="F1839" s="95"/>
      <c r="G1839" s="258"/>
    </row>
    <row r="1840" spans="1:7" ht="15">
      <c r="A1840" s="126"/>
      <c r="B1840" s="257"/>
      <c r="C1840" s="95"/>
      <c r="D1840" s="95"/>
      <c r="E1840" s="95"/>
      <c r="F1840" s="95"/>
      <c r="G1840" s="258"/>
    </row>
    <row r="1841" spans="1:7" ht="15">
      <c r="A1841" s="126"/>
      <c r="B1841" s="257"/>
      <c r="C1841" s="95"/>
      <c r="D1841" s="95"/>
      <c r="E1841" s="95"/>
      <c r="F1841" s="95"/>
      <c r="G1841" s="258"/>
    </row>
    <row r="1842" spans="1:7" ht="15">
      <c r="A1842" s="126"/>
      <c r="B1842" s="257"/>
      <c r="C1842" s="95"/>
      <c r="D1842" s="95"/>
      <c r="E1842" s="95"/>
      <c r="F1842" s="95"/>
      <c r="G1842" s="258"/>
    </row>
    <row r="1843" spans="1:7" ht="15">
      <c r="A1843" s="126"/>
      <c r="B1843" s="257"/>
      <c r="C1843" s="95"/>
      <c r="D1843" s="95"/>
      <c r="E1843" s="95"/>
      <c r="F1843" s="95"/>
      <c r="G1843" s="258"/>
    </row>
    <row r="1844" spans="1:7" ht="15">
      <c r="A1844" s="126"/>
      <c r="B1844" s="257"/>
      <c r="C1844" s="95"/>
      <c r="D1844" s="95"/>
      <c r="E1844" s="95"/>
      <c r="F1844" s="95"/>
      <c r="G1844" s="258"/>
    </row>
    <row r="1845" spans="1:7" ht="15">
      <c r="A1845" s="126"/>
      <c r="B1845" s="257"/>
      <c r="C1845" s="95"/>
      <c r="D1845" s="95"/>
      <c r="E1845" s="95"/>
      <c r="F1845" s="95"/>
      <c r="G1845" s="258"/>
    </row>
    <row r="1846" spans="1:7" ht="15">
      <c r="A1846" s="126"/>
      <c r="B1846" s="257"/>
      <c r="C1846" s="95"/>
      <c r="D1846" s="95"/>
      <c r="E1846" s="95"/>
      <c r="F1846" s="95"/>
      <c r="G1846" s="258"/>
    </row>
    <row r="1847" spans="1:7" ht="15">
      <c r="A1847" s="126"/>
      <c r="B1847" s="257"/>
      <c r="C1847" s="95"/>
      <c r="D1847" s="95"/>
      <c r="E1847" s="95"/>
      <c r="F1847" s="95"/>
      <c r="G1847" s="258"/>
    </row>
    <row r="1848" spans="1:7" ht="15">
      <c r="A1848" s="126"/>
      <c r="B1848" s="257"/>
      <c r="C1848" s="95"/>
      <c r="D1848" s="95"/>
      <c r="E1848" s="95"/>
      <c r="F1848" s="95"/>
      <c r="G1848" s="258"/>
    </row>
    <row r="1849" spans="1:7" ht="15">
      <c r="A1849" s="126"/>
      <c r="B1849" s="257"/>
      <c r="C1849" s="95"/>
      <c r="D1849" s="95"/>
      <c r="E1849" s="95"/>
      <c r="F1849" s="95"/>
      <c r="G1849" s="258"/>
    </row>
    <row r="1850" spans="1:7" ht="15">
      <c r="A1850" s="126"/>
      <c r="B1850" s="257"/>
      <c r="C1850" s="95"/>
      <c r="D1850" s="95"/>
      <c r="E1850" s="95"/>
      <c r="F1850" s="95"/>
      <c r="G1850" s="258"/>
    </row>
    <row r="1851" spans="1:7" ht="15">
      <c r="A1851" s="126"/>
      <c r="B1851" s="257"/>
      <c r="C1851" s="95"/>
      <c r="D1851" s="95"/>
      <c r="E1851" s="95"/>
      <c r="F1851" s="95"/>
      <c r="G1851" s="258"/>
    </row>
    <row r="1852" spans="1:7" ht="15">
      <c r="A1852" s="126"/>
      <c r="B1852" s="257"/>
      <c r="C1852" s="95"/>
      <c r="D1852" s="95"/>
      <c r="E1852" s="95"/>
      <c r="F1852" s="95"/>
      <c r="G1852" s="258"/>
    </row>
    <row r="1853" spans="1:7" ht="15">
      <c r="A1853" s="126"/>
      <c r="B1853" s="257"/>
      <c r="C1853" s="95"/>
      <c r="D1853" s="95"/>
      <c r="E1853" s="95"/>
      <c r="F1853" s="95"/>
      <c r="G1853" s="258"/>
    </row>
    <row r="1854" spans="1:7" ht="15">
      <c r="A1854" s="126"/>
      <c r="B1854" s="257"/>
      <c r="C1854" s="95"/>
      <c r="D1854" s="95"/>
      <c r="E1854" s="95"/>
      <c r="F1854" s="95"/>
      <c r="G1854" s="258"/>
    </row>
    <row r="1855" spans="1:7" ht="15">
      <c r="A1855" s="126"/>
      <c r="B1855" s="257"/>
      <c r="C1855" s="95"/>
      <c r="D1855" s="95"/>
      <c r="E1855" s="95"/>
      <c r="F1855" s="95"/>
      <c r="G1855" s="258"/>
    </row>
    <row r="1856" spans="1:7" ht="15">
      <c r="A1856" s="126"/>
      <c r="B1856" s="257"/>
      <c r="C1856" s="95"/>
      <c r="D1856" s="95"/>
      <c r="E1856" s="95"/>
      <c r="F1856" s="95"/>
      <c r="G1856" s="258"/>
    </row>
    <row r="1857" spans="1:7" ht="15">
      <c r="A1857" s="126"/>
      <c r="B1857" s="257"/>
      <c r="C1857" s="95"/>
      <c r="D1857" s="95"/>
      <c r="E1857" s="95"/>
      <c r="F1857" s="95"/>
      <c r="G1857" s="258"/>
    </row>
    <row r="1858" spans="1:7" ht="15">
      <c r="A1858" s="126"/>
      <c r="B1858" s="257"/>
      <c r="C1858" s="95"/>
      <c r="D1858" s="95"/>
      <c r="E1858" s="95"/>
      <c r="F1858" s="95"/>
      <c r="G1858" s="258"/>
    </row>
    <row r="1859" spans="1:7" ht="15">
      <c r="A1859" s="126"/>
      <c r="B1859" s="257"/>
      <c r="C1859" s="95"/>
      <c r="D1859" s="95"/>
      <c r="E1859" s="95"/>
      <c r="F1859" s="95"/>
      <c r="G1859" s="258"/>
    </row>
    <row r="1860" spans="1:7" ht="15">
      <c r="A1860" s="126"/>
      <c r="B1860" s="257"/>
      <c r="C1860" s="95"/>
      <c r="D1860" s="95"/>
      <c r="E1860" s="95"/>
      <c r="F1860" s="95"/>
      <c r="G1860" s="258"/>
    </row>
    <row r="1861" spans="1:7" ht="15">
      <c r="A1861" s="126"/>
      <c r="B1861" s="257"/>
      <c r="C1861" s="95"/>
      <c r="D1861" s="95"/>
      <c r="E1861" s="95"/>
      <c r="F1861" s="95"/>
      <c r="G1861" s="258"/>
    </row>
    <row r="1862" spans="1:7" ht="15">
      <c r="A1862" s="126"/>
      <c r="B1862" s="257"/>
      <c r="C1862" s="95"/>
      <c r="D1862" s="95"/>
      <c r="E1862" s="95"/>
      <c r="F1862" s="95"/>
      <c r="G1862" s="258"/>
    </row>
    <row r="1863" spans="1:7" ht="15">
      <c r="A1863" s="126"/>
      <c r="B1863" s="257"/>
      <c r="C1863" s="95"/>
      <c r="D1863" s="95"/>
      <c r="E1863" s="95"/>
      <c r="F1863" s="95"/>
      <c r="G1863" s="258"/>
    </row>
    <row r="1864" spans="1:7" ht="15">
      <c r="A1864" s="126"/>
      <c r="B1864" s="257"/>
      <c r="C1864" s="95"/>
      <c r="D1864" s="95"/>
      <c r="E1864" s="95"/>
      <c r="F1864" s="95"/>
      <c r="G1864" s="258"/>
    </row>
    <row r="1865" spans="1:7" ht="15">
      <c r="A1865" s="126"/>
      <c r="B1865" s="257"/>
      <c r="C1865" s="95"/>
      <c r="D1865" s="95"/>
      <c r="E1865" s="95"/>
      <c r="F1865" s="95"/>
      <c r="G1865" s="258"/>
    </row>
    <row r="1866" spans="1:7" ht="15">
      <c r="A1866" s="126"/>
      <c r="B1866" s="257"/>
      <c r="C1866" s="95"/>
      <c r="D1866" s="95"/>
      <c r="E1866" s="95"/>
      <c r="F1866" s="95"/>
      <c r="G1866" s="258"/>
    </row>
    <row r="1867" spans="1:7" ht="15">
      <c r="A1867" s="126"/>
      <c r="B1867" s="257"/>
      <c r="C1867" s="95"/>
      <c r="D1867" s="95"/>
      <c r="E1867" s="95"/>
      <c r="F1867" s="95"/>
      <c r="G1867" s="258"/>
    </row>
    <row r="1868" spans="1:7" ht="15">
      <c r="A1868" s="126"/>
      <c r="B1868" s="257"/>
      <c r="C1868" s="95"/>
      <c r="D1868" s="95"/>
      <c r="E1868" s="95"/>
      <c r="F1868" s="95"/>
      <c r="G1868" s="258"/>
    </row>
    <row r="1869" spans="1:7" ht="15">
      <c r="A1869" s="126"/>
      <c r="B1869" s="257"/>
      <c r="C1869" s="95"/>
      <c r="D1869" s="95"/>
      <c r="E1869" s="95"/>
      <c r="F1869" s="95"/>
      <c r="G1869" s="258"/>
    </row>
    <row r="1870" spans="1:7" ht="15">
      <c r="A1870" s="126"/>
      <c r="B1870" s="257"/>
      <c r="C1870" s="95"/>
      <c r="D1870" s="95"/>
      <c r="E1870" s="95"/>
      <c r="F1870" s="95"/>
      <c r="G1870" s="258"/>
    </row>
    <row r="1871" spans="1:7" ht="15">
      <c r="A1871" s="126"/>
      <c r="B1871" s="257"/>
      <c r="C1871" s="95"/>
      <c r="D1871" s="95"/>
      <c r="E1871" s="95"/>
      <c r="F1871" s="95"/>
      <c r="G1871" s="258"/>
    </row>
    <row r="1872" spans="1:7" ht="15">
      <c r="A1872" s="126"/>
      <c r="B1872" s="257"/>
      <c r="C1872" s="95"/>
      <c r="D1872" s="95"/>
      <c r="E1872" s="95"/>
      <c r="F1872" s="95"/>
      <c r="G1872" s="258"/>
    </row>
    <row r="1873" spans="1:7" ht="15">
      <c r="A1873" s="126"/>
      <c r="B1873" s="257"/>
      <c r="C1873" s="95"/>
      <c r="D1873" s="95"/>
      <c r="E1873" s="95"/>
      <c r="F1873" s="95"/>
      <c r="G1873" s="258"/>
    </row>
    <row r="1874" spans="1:7" ht="15">
      <c r="A1874" s="126"/>
      <c r="B1874" s="257"/>
      <c r="C1874" s="95"/>
      <c r="D1874" s="95"/>
      <c r="E1874" s="95"/>
      <c r="F1874" s="95"/>
      <c r="G1874" s="258"/>
    </row>
    <row r="1875" spans="1:7" ht="15">
      <c r="A1875" s="126"/>
      <c r="B1875" s="257"/>
      <c r="C1875" s="95"/>
      <c r="D1875" s="95"/>
      <c r="E1875" s="95"/>
      <c r="F1875" s="95"/>
      <c r="G1875" s="258"/>
    </row>
    <row r="1876" spans="1:7" ht="15">
      <c r="A1876" s="126"/>
      <c r="B1876" s="257"/>
      <c r="C1876" s="95"/>
      <c r="D1876" s="95"/>
      <c r="E1876" s="95"/>
      <c r="F1876" s="95"/>
      <c r="G1876" s="258"/>
    </row>
    <row r="1877" spans="1:7" ht="15">
      <c r="A1877" s="126"/>
      <c r="B1877" s="257"/>
      <c r="C1877" s="95"/>
      <c r="D1877" s="95"/>
      <c r="E1877" s="95"/>
      <c r="F1877" s="95"/>
      <c r="G1877" s="258"/>
    </row>
    <row r="1878" spans="1:7" ht="15">
      <c r="A1878" s="126"/>
      <c r="B1878" s="257"/>
      <c r="C1878" s="95"/>
      <c r="D1878" s="95"/>
      <c r="E1878" s="95"/>
      <c r="F1878" s="95"/>
      <c r="G1878" s="258"/>
    </row>
    <row r="1879" spans="1:7" ht="15">
      <c r="A1879" s="126"/>
      <c r="B1879" s="257"/>
      <c r="C1879" s="95"/>
      <c r="D1879" s="95"/>
      <c r="E1879" s="95"/>
      <c r="F1879" s="95"/>
      <c r="G1879" s="258"/>
    </row>
    <row r="1880" spans="1:7" ht="15">
      <c r="A1880" s="126"/>
      <c r="B1880" s="257"/>
      <c r="C1880" s="95"/>
      <c r="D1880" s="95"/>
      <c r="E1880" s="95"/>
      <c r="F1880" s="95"/>
      <c r="G1880" s="258"/>
    </row>
    <row r="1881" spans="1:7" ht="15">
      <c r="A1881" s="126"/>
      <c r="B1881" s="257"/>
      <c r="C1881" s="95"/>
      <c r="D1881" s="95"/>
      <c r="E1881" s="95"/>
      <c r="F1881" s="95"/>
      <c r="G1881" s="258"/>
    </row>
    <row r="1882" spans="1:7" ht="15">
      <c r="A1882" s="126"/>
      <c r="B1882" s="257"/>
      <c r="C1882" s="95"/>
      <c r="D1882" s="95"/>
      <c r="E1882" s="95"/>
      <c r="F1882" s="95"/>
      <c r="G1882" s="258"/>
    </row>
    <row r="1883" spans="1:7" ht="15">
      <c r="A1883" s="126"/>
      <c r="B1883" s="257"/>
      <c r="C1883" s="95"/>
      <c r="D1883" s="95"/>
      <c r="E1883" s="95"/>
      <c r="F1883" s="95"/>
      <c r="G1883" s="258"/>
    </row>
    <row r="1884" spans="1:7" ht="15">
      <c r="A1884" s="126"/>
      <c r="B1884" s="257"/>
      <c r="C1884" s="95"/>
      <c r="D1884" s="95"/>
      <c r="E1884" s="95"/>
      <c r="F1884" s="95"/>
      <c r="G1884" s="258"/>
    </row>
    <row r="1885" spans="1:7" ht="15">
      <c r="A1885" s="126"/>
      <c r="B1885" s="257"/>
      <c r="C1885" s="95"/>
      <c r="D1885" s="95"/>
      <c r="E1885" s="95"/>
      <c r="F1885" s="95"/>
      <c r="G1885" s="258"/>
    </row>
    <row r="1886" spans="1:7" ht="15">
      <c r="A1886" s="126"/>
      <c r="B1886" s="257"/>
      <c r="C1886" s="95"/>
      <c r="D1886" s="95"/>
      <c r="E1886" s="95"/>
      <c r="F1886" s="95"/>
      <c r="G1886" s="258"/>
    </row>
    <row r="1887" spans="1:7" ht="15">
      <c r="A1887" s="126"/>
      <c r="B1887" s="257"/>
      <c r="C1887" s="95"/>
      <c r="D1887" s="95"/>
      <c r="E1887" s="95"/>
      <c r="F1887" s="95"/>
      <c r="G1887" s="258"/>
    </row>
    <row r="1888" spans="1:7" ht="15">
      <c r="A1888" s="126"/>
      <c r="B1888" s="257"/>
      <c r="C1888" s="95"/>
      <c r="D1888" s="95"/>
      <c r="E1888" s="95"/>
      <c r="F1888" s="95"/>
      <c r="G1888" s="258"/>
    </row>
    <row r="1889" spans="1:7" ht="15">
      <c r="A1889" s="126"/>
      <c r="B1889" s="257"/>
      <c r="C1889" s="95"/>
      <c r="D1889" s="95"/>
      <c r="E1889" s="95"/>
      <c r="F1889" s="95"/>
      <c r="G1889" s="258"/>
    </row>
    <row r="1890" spans="1:7" ht="15">
      <c r="A1890" s="126"/>
      <c r="B1890" s="257"/>
      <c r="C1890" s="95"/>
      <c r="D1890" s="95"/>
      <c r="E1890" s="95"/>
      <c r="F1890" s="95"/>
      <c r="G1890" s="258"/>
    </row>
    <row r="1891" spans="1:7" ht="15">
      <c r="A1891" s="126"/>
      <c r="B1891" s="257"/>
      <c r="C1891" s="95"/>
      <c r="D1891" s="95"/>
      <c r="E1891" s="95"/>
      <c r="F1891" s="95"/>
      <c r="G1891" s="258"/>
    </row>
    <row r="1892" spans="1:7" ht="15">
      <c r="A1892" s="126"/>
      <c r="B1892" s="257"/>
      <c r="C1892" s="95"/>
      <c r="D1892" s="95"/>
      <c r="E1892" s="95"/>
      <c r="F1892" s="95"/>
      <c r="G1892" s="258"/>
    </row>
    <row r="1893" spans="1:7" ht="15">
      <c r="A1893" s="126"/>
      <c r="B1893" s="257"/>
      <c r="C1893" s="95"/>
      <c r="D1893" s="95"/>
      <c r="E1893" s="95"/>
      <c r="F1893" s="95"/>
      <c r="G1893" s="258"/>
    </row>
    <row r="1894" spans="1:7" ht="15">
      <c r="A1894" s="126"/>
      <c r="B1894" s="257"/>
      <c r="C1894" s="95"/>
      <c r="D1894" s="95"/>
      <c r="E1894" s="95"/>
      <c r="F1894" s="95"/>
      <c r="G1894" s="258"/>
    </row>
    <row r="1895" spans="1:7" ht="15">
      <c r="A1895" s="126"/>
      <c r="B1895" s="257"/>
      <c r="C1895" s="95"/>
      <c r="D1895" s="95"/>
      <c r="E1895" s="95"/>
      <c r="F1895" s="95"/>
      <c r="G1895" s="258"/>
    </row>
    <row r="1896" spans="1:7" ht="15">
      <c r="A1896" s="126"/>
      <c r="B1896" s="257"/>
      <c r="C1896" s="95"/>
      <c r="D1896" s="95"/>
      <c r="E1896" s="95"/>
      <c r="F1896" s="95"/>
      <c r="G1896" s="258"/>
    </row>
    <row r="1897" spans="1:7" ht="15">
      <c r="A1897" s="126"/>
      <c r="B1897" s="257"/>
      <c r="C1897" s="95"/>
      <c r="D1897" s="95"/>
      <c r="E1897" s="95"/>
      <c r="F1897" s="95"/>
      <c r="G1897" s="258"/>
    </row>
    <row r="1898" spans="1:7" ht="15">
      <c r="A1898" s="126"/>
      <c r="B1898" s="257"/>
      <c r="C1898" s="95"/>
      <c r="D1898" s="95"/>
      <c r="E1898" s="95"/>
      <c r="F1898" s="95"/>
      <c r="G1898" s="258"/>
    </row>
    <row r="1899" spans="1:7" ht="15">
      <c r="A1899" s="126"/>
      <c r="B1899" s="257"/>
      <c r="C1899" s="95"/>
      <c r="D1899" s="95"/>
      <c r="E1899" s="95"/>
      <c r="F1899" s="95"/>
      <c r="G1899" s="258"/>
    </row>
    <row r="1900" spans="1:7" ht="15">
      <c r="A1900" s="126"/>
      <c r="B1900" s="257"/>
      <c r="C1900" s="95"/>
      <c r="D1900" s="95"/>
      <c r="E1900" s="95"/>
      <c r="F1900" s="95"/>
      <c r="G1900" s="258"/>
    </row>
    <row r="1901" spans="1:7" ht="15">
      <c r="A1901" s="126"/>
      <c r="B1901" s="257"/>
      <c r="C1901" s="95"/>
      <c r="D1901" s="95"/>
      <c r="E1901" s="95"/>
      <c r="F1901" s="95"/>
      <c r="G1901" s="258"/>
    </row>
    <row r="1902" spans="1:7" ht="15">
      <c r="A1902" s="126"/>
      <c r="B1902" s="257"/>
      <c r="C1902" s="95"/>
      <c r="D1902" s="95"/>
      <c r="E1902" s="95"/>
      <c r="F1902" s="95"/>
      <c r="G1902" s="258"/>
    </row>
    <row r="1903" spans="1:7" ht="15">
      <c r="A1903" s="126"/>
      <c r="B1903" s="257"/>
      <c r="C1903" s="95"/>
      <c r="D1903" s="95"/>
      <c r="E1903" s="95"/>
      <c r="F1903" s="95"/>
      <c r="G1903" s="258"/>
    </row>
    <row r="1904" spans="1:7" ht="15">
      <c r="A1904" s="126"/>
      <c r="B1904" s="257"/>
      <c r="C1904" s="95"/>
      <c r="D1904" s="95"/>
      <c r="E1904" s="95"/>
      <c r="F1904" s="95"/>
      <c r="G1904" s="258"/>
    </row>
    <row r="1905" spans="1:7" ht="15">
      <c r="A1905" s="126"/>
      <c r="B1905" s="257"/>
      <c r="C1905" s="95"/>
      <c r="D1905" s="95"/>
      <c r="E1905" s="95"/>
      <c r="F1905" s="95"/>
      <c r="G1905" s="258"/>
    </row>
    <row r="1906" spans="1:7" ht="15">
      <c r="A1906" s="126"/>
      <c r="B1906" s="257"/>
      <c r="C1906" s="95"/>
      <c r="D1906" s="95"/>
      <c r="E1906" s="95"/>
      <c r="F1906" s="95"/>
      <c r="G1906" s="258"/>
    </row>
    <row r="1907" spans="1:7" ht="15">
      <c r="A1907" s="126"/>
      <c r="B1907" s="257"/>
      <c r="C1907" s="95"/>
      <c r="D1907" s="95"/>
      <c r="E1907" s="95"/>
      <c r="F1907" s="95"/>
      <c r="G1907" s="258"/>
    </row>
    <row r="1908" spans="1:7" ht="15">
      <c r="A1908" s="126"/>
      <c r="B1908" s="257"/>
      <c r="C1908" s="95"/>
      <c r="D1908" s="95"/>
      <c r="E1908" s="95"/>
      <c r="F1908" s="95"/>
      <c r="G1908" s="258"/>
    </row>
    <row r="1909" spans="1:7" ht="15">
      <c r="A1909" s="126"/>
      <c r="B1909" s="257"/>
      <c r="C1909" s="95"/>
      <c r="D1909" s="95"/>
      <c r="E1909" s="95"/>
      <c r="F1909" s="95"/>
      <c r="G1909" s="258"/>
    </row>
    <row r="1910" spans="1:7" ht="15">
      <c r="A1910" s="126"/>
      <c r="B1910" s="257"/>
      <c r="C1910" s="95"/>
      <c r="D1910" s="95"/>
      <c r="E1910" s="95"/>
      <c r="F1910" s="95"/>
      <c r="G1910" s="258"/>
    </row>
    <row r="1911" spans="1:7" ht="15">
      <c r="A1911" s="126"/>
      <c r="B1911" s="257"/>
      <c r="C1911" s="95"/>
      <c r="D1911" s="95"/>
      <c r="E1911" s="95"/>
      <c r="F1911" s="95"/>
      <c r="G1911" s="258"/>
    </row>
    <row r="1912" spans="1:7" ht="15">
      <c r="A1912" s="126"/>
      <c r="B1912" s="257"/>
      <c r="C1912" s="95"/>
      <c r="D1912" s="95"/>
      <c r="E1912" s="95"/>
      <c r="F1912" s="95"/>
      <c r="G1912" s="258"/>
    </row>
    <row r="1913" spans="1:7" ht="15">
      <c r="A1913" s="126"/>
      <c r="B1913" s="257"/>
      <c r="C1913" s="95"/>
      <c r="D1913" s="95"/>
      <c r="E1913" s="95"/>
      <c r="F1913" s="95"/>
      <c r="G1913" s="258"/>
    </row>
    <row r="1914" spans="1:7" ht="15">
      <c r="A1914" s="126"/>
      <c r="B1914" s="257"/>
      <c r="C1914" s="95"/>
      <c r="D1914" s="95"/>
      <c r="E1914" s="95"/>
      <c r="F1914" s="95"/>
      <c r="G1914" s="258"/>
    </row>
    <row r="1915" spans="1:7" ht="15">
      <c r="A1915" s="126"/>
      <c r="B1915" s="257"/>
      <c r="C1915" s="95"/>
      <c r="D1915" s="95"/>
      <c r="E1915" s="95"/>
      <c r="F1915" s="95"/>
      <c r="G1915" s="258"/>
    </row>
    <row r="1916" spans="1:7" ht="15">
      <c r="A1916" s="126"/>
      <c r="B1916" s="257"/>
      <c r="C1916" s="95"/>
      <c r="D1916" s="95"/>
      <c r="E1916" s="95"/>
      <c r="F1916" s="95"/>
      <c r="G1916" s="258"/>
    </row>
    <row r="1917" spans="1:7" ht="15">
      <c r="A1917" s="126"/>
      <c r="B1917" s="257"/>
      <c r="C1917" s="95"/>
      <c r="D1917" s="95"/>
      <c r="E1917" s="95"/>
      <c r="F1917" s="95"/>
      <c r="G1917" s="258"/>
    </row>
    <row r="1918" spans="1:7" ht="15">
      <c r="A1918" s="126"/>
      <c r="B1918" s="257"/>
      <c r="C1918" s="95"/>
      <c r="D1918" s="95"/>
      <c r="E1918" s="95"/>
      <c r="F1918" s="95"/>
      <c r="G1918" s="258"/>
    </row>
    <row r="1919" spans="1:7" ht="15">
      <c r="A1919" s="126"/>
      <c r="B1919" s="257"/>
      <c r="C1919" s="95"/>
      <c r="D1919" s="95"/>
      <c r="E1919" s="95"/>
      <c r="F1919" s="95"/>
      <c r="G1919" s="258"/>
    </row>
    <row r="1920" spans="1:7" ht="15">
      <c r="A1920" s="126"/>
      <c r="B1920" s="257"/>
      <c r="C1920" s="95"/>
      <c r="D1920" s="95"/>
      <c r="E1920" s="95"/>
      <c r="F1920" s="95"/>
      <c r="G1920" s="258"/>
    </row>
    <row r="1921" spans="1:7" ht="15">
      <c r="A1921" s="126"/>
      <c r="B1921" s="257"/>
      <c r="C1921" s="95"/>
      <c r="D1921" s="95"/>
      <c r="E1921" s="95"/>
      <c r="F1921" s="95"/>
      <c r="G1921" s="258"/>
    </row>
    <row r="1922" spans="1:7" ht="15">
      <c r="A1922" s="126"/>
      <c r="B1922" s="257"/>
      <c r="C1922" s="95"/>
      <c r="D1922" s="95"/>
      <c r="E1922" s="95"/>
      <c r="F1922" s="95"/>
      <c r="G1922" s="258"/>
    </row>
    <row r="1923" spans="1:7" ht="15">
      <c r="A1923" s="126"/>
      <c r="B1923" s="257"/>
      <c r="C1923" s="95"/>
      <c r="D1923" s="95"/>
      <c r="E1923" s="95"/>
      <c r="F1923" s="95"/>
      <c r="G1923" s="258"/>
    </row>
    <row r="1924" spans="1:7" ht="15">
      <c r="A1924" s="126"/>
      <c r="B1924" s="257"/>
      <c r="C1924" s="95"/>
      <c r="D1924" s="95"/>
      <c r="E1924" s="95"/>
      <c r="F1924" s="95"/>
      <c r="G1924" s="258"/>
    </row>
    <row r="1925" spans="1:7" ht="15">
      <c r="A1925" s="126"/>
      <c r="B1925" s="257"/>
      <c r="C1925" s="95"/>
      <c r="D1925" s="95"/>
      <c r="E1925" s="95"/>
      <c r="F1925" s="95"/>
      <c r="G1925" s="258"/>
    </row>
    <row r="1926" spans="1:7" ht="15">
      <c r="A1926" s="126"/>
      <c r="B1926" s="257"/>
      <c r="C1926" s="95"/>
      <c r="D1926" s="95"/>
      <c r="E1926" s="95"/>
      <c r="F1926" s="95"/>
      <c r="G1926" s="258"/>
    </row>
    <row r="1927" spans="1:7" ht="15">
      <c r="A1927" s="126"/>
      <c r="B1927" s="257"/>
      <c r="C1927" s="95"/>
      <c r="D1927" s="95"/>
      <c r="E1927" s="95"/>
      <c r="F1927" s="95"/>
      <c r="G1927" s="258"/>
    </row>
    <row r="1928" spans="1:7" ht="15">
      <c r="A1928" s="126"/>
      <c r="B1928" s="257"/>
      <c r="C1928" s="95"/>
      <c r="D1928" s="95"/>
      <c r="E1928" s="95"/>
      <c r="F1928" s="95"/>
      <c r="G1928" s="258"/>
    </row>
    <row r="1929" spans="1:7" ht="15">
      <c r="A1929" s="126"/>
      <c r="B1929" s="257"/>
      <c r="C1929" s="95"/>
      <c r="D1929" s="95"/>
      <c r="E1929" s="95"/>
      <c r="F1929" s="95"/>
      <c r="G1929" s="258"/>
    </row>
    <row r="1930" spans="1:7" ht="15">
      <c r="A1930" s="126"/>
      <c r="B1930" s="257"/>
      <c r="C1930" s="95"/>
      <c r="D1930" s="95"/>
      <c r="E1930" s="95"/>
      <c r="F1930" s="95"/>
      <c r="G1930" s="258"/>
    </row>
    <row r="1931" spans="1:7" ht="15">
      <c r="A1931" s="126"/>
      <c r="B1931" s="257"/>
      <c r="C1931" s="95"/>
      <c r="D1931" s="95"/>
      <c r="E1931" s="95"/>
      <c r="F1931" s="95"/>
      <c r="G1931" s="258"/>
    </row>
    <row r="1932" spans="1:7" ht="15">
      <c r="A1932" s="126"/>
      <c r="B1932" s="257"/>
      <c r="C1932" s="95"/>
      <c r="D1932" s="95"/>
      <c r="E1932" s="95"/>
      <c r="F1932" s="95"/>
      <c r="G1932" s="258"/>
    </row>
    <row r="1933" spans="1:7" ht="15">
      <c r="A1933" s="126"/>
      <c r="B1933" s="257"/>
      <c r="C1933" s="95"/>
      <c r="D1933" s="95"/>
      <c r="E1933" s="95"/>
      <c r="F1933" s="95"/>
      <c r="G1933" s="258"/>
    </row>
    <row r="1934" spans="1:7" ht="15">
      <c r="A1934" s="126"/>
      <c r="B1934" s="257"/>
      <c r="C1934" s="95"/>
      <c r="D1934" s="95"/>
      <c r="E1934" s="95"/>
      <c r="F1934" s="95"/>
      <c r="G1934" s="258"/>
    </row>
    <row r="1935" spans="1:7" ht="15">
      <c r="A1935" s="126"/>
      <c r="B1935" s="257"/>
      <c r="C1935" s="95"/>
      <c r="D1935" s="95"/>
      <c r="E1935" s="95"/>
      <c r="F1935" s="95"/>
      <c r="G1935" s="258"/>
    </row>
    <row r="1936" spans="1:7" ht="15">
      <c r="A1936" s="126"/>
      <c r="B1936" s="257"/>
      <c r="C1936" s="95"/>
      <c r="D1936" s="95"/>
      <c r="E1936" s="95"/>
      <c r="F1936" s="95"/>
      <c r="G1936" s="258"/>
    </row>
    <row r="1937" spans="1:7" ht="15">
      <c r="A1937" s="126"/>
      <c r="B1937" s="257"/>
      <c r="C1937" s="95"/>
      <c r="D1937" s="95"/>
      <c r="E1937" s="95"/>
      <c r="F1937" s="95"/>
      <c r="G1937" s="258"/>
    </row>
    <row r="1938" spans="1:7" ht="15">
      <c r="A1938" s="126"/>
      <c r="B1938" s="257"/>
      <c r="C1938" s="95"/>
      <c r="D1938" s="95"/>
      <c r="E1938" s="95"/>
      <c r="F1938" s="95"/>
      <c r="G1938" s="258"/>
    </row>
    <row r="1939" spans="1:7" ht="15">
      <c r="A1939" s="126"/>
      <c r="B1939" s="257"/>
      <c r="C1939" s="95"/>
      <c r="D1939" s="95"/>
      <c r="E1939" s="95"/>
      <c r="F1939" s="95"/>
      <c r="G1939" s="258"/>
    </row>
    <row r="1940" spans="1:7" ht="15">
      <c r="A1940" s="126"/>
      <c r="B1940" s="257"/>
      <c r="C1940" s="95"/>
      <c r="D1940" s="95"/>
      <c r="E1940" s="95"/>
      <c r="F1940" s="95"/>
      <c r="G1940" s="258"/>
    </row>
    <row r="1941" spans="1:7" ht="15">
      <c r="A1941" s="126"/>
      <c r="B1941" s="257"/>
      <c r="C1941" s="95"/>
      <c r="D1941" s="95"/>
      <c r="E1941" s="95"/>
      <c r="F1941" s="95"/>
      <c r="G1941" s="258"/>
    </row>
    <row r="1942" spans="1:7" ht="15">
      <c r="A1942" s="126"/>
      <c r="B1942" s="257"/>
      <c r="C1942" s="95"/>
      <c r="D1942" s="95"/>
      <c r="E1942" s="95"/>
      <c r="F1942" s="95"/>
      <c r="G1942" s="258"/>
    </row>
    <row r="1943" spans="1:7" ht="15">
      <c r="A1943" s="126"/>
      <c r="B1943" s="257"/>
      <c r="C1943" s="95"/>
      <c r="D1943" s="95"/>
      <c r="E1943" s="95"/>
      <c r="F1943" s="95"/>
      <c r="G1943" s="258"/>
    </row>
    <row r="1944" spans="1:7" ht="15">
      <c r="A1944" s="126"/>
      <c r="B1944" s="257"/>
      <c r="C1944" s="95"/>
      <c r="D1944" s="95"/>
      <c r="E1944" s="95"/>
      <c r="F1944" s="95"/>
      <c r="G1944" s="258"/>
    </row>
    <row r="1945" spans="1:7" ht="15">
      <c r="A1945" s="126"/>
      <c r="B1945" s="257"/>
      <c r="C1945" s="95"/>
      <c r="D1945" s="95"/>
      <c r="E1945" s="95"/>
      <c r="F1945" s="95"/>
      <c r="G1945" s="258"/>
    </row>
    <row r="1946" spans="1:7" ht="15">
      <c r="A1946" s="126"/>
      <c r="B1946" s="257"/>
      <c r="C1946" s="95"/>
      <c r="D1946" s="95"/>
      <c r="E1946" s="95"/>
      <c r="F1946" s="95"/>
      <c r="G1946" s="258"/>
    </row>
    <row r="1947" spans="1:7" ht="15">
      <c r="A1947" s="126"/>
      <c r="B1947" s="257"/>
      <c r="C1947" s="95"/>
      <c r="D1947" s="95"/>
      <c r="E1947" s="95"/>
      <c r="F1947" s="95"/>
      <c r="G1947" s="258"/>
    </row>
    <row r="1948" spans="1:7" ht="15">
      <c r="A1948" s="126"/>
      <c r="B1948" s="257"/>
      <c r="C1948" s="95"/>
      <c r="D1948" s="95"/>
      <c r="E1948" s="95"/>
      <c r="F1948" s="95"/>
      <c r="G1948" s="258"/>
    </row>
    <row r="1949" spans="1:7" ht="15">
      <c r="A1949" s="126"/>
      <c r="B1949" s="257"/>
      <c r="C1949" s="95"/>
      <c r="D1949" s="95"/>
      <c r="E1949" s="95"/>
      <c r="F1949" s="95"/>
      <c r="G1949" s="258"/>
    </row>
    <row r="1950" spans="1:7" ht="15">
      <c r="A1950" s="126"/>
      <c r="B1950" s="257"/>
      <c r="C1950" s="95"/>
      <c r="D1950" s="95"/>
      <c r="E1950" s="95"/>
      <c r="F1950" s="95"/>
      <c r="G1950" s="258"/>
    </row>
    <row r="1951" spans="1:7" ht="15">
      <c r="A1951" s="126"/>
      <c r="B1951" s="257"/>
      <c r="C1951" s="95"/>
      <c r="D1951" s="95"/>
      <c r="E1951" s="95"/>
      <c r="F1951" s="95"/>
      <c r="G1951" s="258"/>
    </row>
    <row r="1952" spans="1:7" ht="15">
      <c r="A1952" s="126"/>
      <c r="B1952" s="257"/>
      <c r="C1952" s="95"/>
      <c r="D1952" s="95"/>
      <c r="E1952" s="95"/>
      <c r="F1952" s="95"/>
      <c r="G1952" s="258"/>
    </row>
    <row r="1953" spans="1:7" ht="15">
      <c r="A1953" s="126"/>
      <c r="B1953" s="257"/>
      <c r="C1953" s="95"/>
      <c r="D1953" s="95"/>
      <c r="E1953" s="95"/>
      <c r="F1953" s="95"/>
      <c r="G1953" s="258"/>
    </row>
    <row r="1954" spans="1:7" ht="15">
      <c r="A1954" s="126"/>
      <c r="B1954" s="257"/>
      <c r="C1954" s="95"/>
      <c r="D1954" s="95"/>
      <c r="E1954" s="95"/>
      <c r="F1954" s="95"/>
      <c r="G1954" s="258"/>
    </row>
    <row r="1955" spans="1:7" ht="15">
      <c r="A1955" s="126"/>
      <c r="B1955" s="257"/>
      <c r="C1955" s="95"/>
      <c r="D1955" s="95"/>
      <c r="E1955" s="95"/>
      <c r="F1955" s="95"/>
      <c r="G1955" s="258"/>
    </row>
    <row r="1956" spans="1:7" ht="15">
      <c r="A1956" s="126"/>
      <c r="B1956" s="257"/>
      <c r="C1956" s="95"/>
      <c r="D1956" s="95"/>
      <c r="E1956" s="95"/>
      <c r="F1956" s="95"/>
      <c r="G1956" s="258"/>
    </row>
    <row r="1957" spans="1:7" ht="15">
      <c r="A1957" s="126"/>
      <c r="B1957" s="257"/>
      <c r="C1957" s="95"/>
      <c r="D1957" s="95"/>
      <c r="E1957" s="95"/>
      <c r="F1957" s="95"/>
      <c r="G1957" s="258"/>
    </row>
    <row r="1958" spans="1:7" ht="15">
      <c r="A1958" s="126"/>
      <c r="B1958" s="257"/>
      <c r="C1958" s="95"/>
      <c r="D1958" s="95"/>
      <c r="E1958" s="95"/>
      <c r="F1958" s="95"/>
      <c r="G1958" s="258"/>
    </row>
    <row r="1959" spans="1:7" ht="15">
      <c r="A1959" s="126"/>
      <c r="B1959" s="257"/>
      <c r="C1959" s="95"/>
      <c r="D1959" s="95"/>
      <c r="E1959" s="95"/>
      <c r="F1959" s="95"/>
      <c r="G1959" s="258"/>
    </row>
    <row r="1960" spans="1:7" ht="15">
      <c r="A1960" s="126"/>
      <c r="B1960" s="257"/>
      <c r="C1960" s="95"/>
      <c r="D1960" s="95"/>
      <c r="E1960" s="95"/>
      <c r="F1960" s="95"/>
      <c r="G1960" s="258"/>
    </row>
    <row r="1961" spans="1:7" ht="15">
      <c r="A1961" s="126"/>
      <c r="B1961" s="257"/>
      <c r="C1961" s="95"/>
      <c r="D1961" s="95"/>
      <c r="E1961" s="95"/>
      <c r="F1961" s="95"/>
      <c r="G1961" s="258"/>
    </row>
    <row r="1962" spans="1:7" ht="15">
      <c r="A1962" s="126"/>
      <c r="B1962" s="257"/>
      <c r="C1962" s="95"/>
      <c r="D1962" s="95"/>
      <c r="E1962" s="95"/>
      <c r="F1962" s="95"/>
      <c r="G1962" s="258"/>
    </row>
    <row r="1963" spans="1:7" ht="15">
      <c r="A1963" s="126"/>
      <c r="B1963" s="257"/>
      <c r="C1963" s="95"/>
      <c r="D1963" s="95"/>
      <c r="E1963" s="95"/>
      <c r="F1963" s="95"/>
      <c r="G1963" s="258"/>
    </row>
    <row r="1964" spans="1:7" ht="15">
      <c r="A1964" s="126"/>
      <c r="B1964" s="257"/>
      <c r="C1964" s="95"/>
      <c r="D1964" s="95"/>
      <c r="E1964" s="95"/>
      <c r="F1964" s="95"/>
      <c r="G1964" s="258"/>
    </row>
    <row r="1965" spans="1:7" ht="15">
      <c r="A1965" s="126"/>
      <c r="B1965" s="257"/>
      <c r="C1965" s="95"/>
      <c r="D1965" s="95"/>
      <c r="E1965" s="95"/>
      <c r="F1965" s="95"/>
      <c r="G1965" s="258"/>
    </row>
    <row r="1966" spans="1:7" ht="15">
      <c r="A1966" s="126"/>
      <c r="B1966" s="257"/>
      <c r="C1966" s="95"/>
      <c r="D1966" s="95"/>
      <c r="E1966" s="95"/>
      <c r="F1966" s="95"/>
      <c r="G1966" s="258"/>
    </row>
    <row r="1967" spans="1:7" ht="15">
      <c r="A1967" s="126"/>
      <c r="B1967" s="257"/>
      <c r="C1967" s="95"/>
      <c r="D1967" s="95"/>
      <c r="E1967" s="95"/>
      <c r="F1967" s="95"/>
      <c r="G1967" s="258"/>
    </row>
    <row r="1968" spans="1:7" ht="15">
      <c r="A1968" s="126"/>
      <c r="B1968" s="257"/>
      <c r="C1968" s="95"/>
      <c r="D1968" s="95"/>
      <c r="E1968" s="95"/>
      <c r="F1968" s="95"/>
      <c r="G1968" s="258"/>
    </row>
    <row r="1969" spans="1:7" ht="15">
      <c r="A1969" s="126"/>
      <c r="B1969" s="257"/>
      <c r="C1969" s="95"/>
      <c r="D1969" s="95"/>
      <c r="E1969" s="95"/>
      <c r="F1969" s="95"/>
      <c r="G1969" s="258"/>
    </row>
    <row r="1970" spans="1:7" ht="15">
      <c r="A1970" s="126"/>
      <c r="B1970" s="257"/>
      <c r="C1970" s="95"/>
      <c r="D1970" s="95"/>
      <c r="E1970" s="95"/>
      <c r="F1970" s="95"/>
      <c r="G1970" s="258"/>
    </row>
    <row r="1971" spans="1:7" ht="15">
      <c r="A1971" s="126"/>
      <c r="B1971" s="257"/>
      <c r="C1971" s="95"/>
      <c r="D1971" s="95"/>
      <c r="E1971" s="95"/>
      <c r="F1971" s="95"/>
      <c r="G1971" s="258"/>
    </row>
    <row r="1972" spans="1:7" ht="15">
      <c r="A1972" s="126"/>
      <c r="B1972" s="257"/>
      <c r="C1972" s="95"/>
      <c r="D1972" s="95"/>
      <c r="E1972" s="95"/>
      <c r="F1972" s="95"/>
      <c r="G1972" s="258"/>
    </row>
    <row r="1973" spans="1:7" ht="15">
      <c r="A1973" s="126"/>
      <c r="B1973" s="257"/>
      <c r="C1973" s="95"/>
      <c r="D1973" s="95"/>
      <c r="E1973" s="95"/>
      <c r="F1973" s="95"/>
      <c r="G1973" s="258"/>
    </row>
    <row r="1974" spans="1:7" ht="15">
      <c r="A1974" s="126"/>
      <c r="B1974" s="257"/>
      <c r="C1974" s="95"/>
      <c r="D1974" s="95"/>
      <c r="E1974" s="95"/>
      <c r="F1974" s="95"/>
      <c r="G1974" s="258"/>
    </row>
    <row r="1975" spans="1:7" ht="15">
      <c r="A1975" s="126"/>
      <c r="B1975" s="257"/>
      <c r="C1975" s="95"/>
      <c r="D1975" s="95"/>
      <c r="E1975" s="95"/>
      <c r="F1975" s="95"/>
      <c r="G1975" s="258"/>
    </row>
    <row r="1976" spans="1:7" ht="15">
      <c r="A1976" s="126"/>
      <c r="B1976" s="257"/>
      <c r="C1976" s="95"/>
      <c r="D1976" s="95"/>
      <c r="E1976" s="95"/>
      <c r="F1976" s="95"/>
      <c r="G1976" s="258"/>
    </row>
    <row r="1977" spans="1:7" ht="15">
      <c r="A1977" s="126"/>
      <c r="B1977" s="257"/>
      <c r="C1977" s="95"/>
      <c r="D1977" s="95"/>
      <c r="E1977" s="95"/>
      <c r="F1977" s="95"/>
      <c r="G1977" s="258"/>
    </row>
    <row r="1978" spans="1:7" ht="15">
      <c r="A1978" s="126"/>
      <c r="B1978" s="257"/>
      <c r="C1978" s="95"/>
      <c r="D1978" s="95"/>
      <c r="E1978" s="95"/>
      <c r="F1978" s="95"/>
      <c r="G1978" s="258"/>
    </row>
    <row r="1979" spans="1:7" ht="15">
      <c r="A1979" s="126"/>
      <c r="B1979" s="257"/>
      <c r="C1979" s="95"/>
      <c r="D1979" s="95"/>
      <c r="E1979" s="95"/>
      <c r="F1979" s="95"/>
      <c r="G1979" s="258"/>
    </row>
    <row r="1980" spans="1:7" ht="15">
      <c r="A1980" s="126"/>
      <c r="B1980" s="257"/>
      <c r="C1980" s="95"/>
      <c r="D1980" s="95"/>
      <c r="E1980" s="95"/>
      <c r="F1980" s="95"/>
      <c r="G1980" s="258"/>
    </row>
    <row r="1981" spans="1:7" ht="15">
      <c r="A1981" s="126"/>
      <c r="B1981" s="257"/>
      <c r="C1981" s="95"/>
      <c r="D1981" s="95"/>
      <c r="E1981" s="95"/>
      <c r="F1981" s="95"/>
      <c r="G1981" s="258"/>
    </row>
    <row r="1982" spans="1:7" ht="15">
      <c r="A1982" s="126"/>
      <c r="B1982" s="257"/>
      <c r="C1982" s="95"/>
      <c r="D1982" s="95"/>
      <c r="E1982" s="95"/>
      <c r="F1982" s="95"/>
      <c r="G1982" s="258"/>
    </row>
    <row r="1983" spans="1:7" ht="15">
      <c r="A1983" s="126"/>
      <c r="B1983" s="257"/>
      <c r="C1983" s="95"/>
      <c r="D1983" s="95"/>
      <c r="E1983" s="95"/>
      <c r="F1983" s="95"/>
      <c r="G1983" s="258"/>
    </row>
    <row r="1984" spans="1:7" ht="15">
      <c r="A1984" s="126"/>
      <c r="B1984" s="257"/>
      <c r="C1984" s="95"/>
      <c r="D1984" s="95"/>
      <c r="E1984" s="95"/>
      <c r="F1984" s="95"/>
      <c r="G1984" s="258"/>
    </row>
    <row r="1985" spans="1:7" ht="15">
      <c r="A1985" s="126"/>
      <c r="B1985" s="257"/>
      <c r="C1985" s="95"/>
      <c r="D1985" s="95"/>
      <c r="E1985" s="95"/>
      <c r="F1985" s="95"/>
      <c r="G1985" s="258"/>
    </row>
    <row r="1986" spans="1:7" ht="15">
      <c r="A1986" s="126"/>
      <c r="B1986" s="257"/>
      <c r="C1986" s="95"/>
      <c r="D1986" s="95"/>
      <c r="E1986" s="95"/>
      <c r="F1986" s="95"/>
      <c r="G1986" s="258"/>
    </row>
    <row r="1987" spans="1:7" ht="15">
      <c r="A1987" s="126"/>
      <c r="B1987" s="257"/>
      <c r="C1987" s="95"/>
      <c r="D1987" s="95"/>
      <c r="E1987" s="95"/>
      <c r="F1987" s="95"/>
      <c r="G1987" s="258"/>
    </row>
    <row r="1988" spans="1:7" ht="15">
      <c r="A1988" s="126"/>
      <c r="B1988" s="257"/>
      <c r="C1988" s="95"/>
      <c r="D1988" s="95"/>
      <c r="E1988" s="95"/>
      <c r="F1988" s="95"/>
      <c r="G1988" s="258"/>
    </row>
    <row r="1989" spans="1:7" ht="15">
      <c r="A1989" s="126"/>
      <c r="B1989" s="257"/>
      <c r="C1989" s="95"/>
      <c r="D1989" s="95"/>
      <c r="E1989" s="95"/>
      <c r="F1989" s="95"/>
      <c r="G1989" s="258"/>
    </row>
    <row r="1990" spans="1:7" ht="15">
      <c r="A1990" s="126"/>
      <c r="B1990" s="257"/>
      <c r="C1990" s="95"/>
      <c r="D1990" s="95"/>
      <c r="E1990" s="95"/>
      <c r="F1990" s="95"/>
      <c r="G1990" s="258"/>
    </row>
    <row r="1991" spans="1:7" ht="15">
      <c r="A1991" s="126"/>
      <c r="B1991" s="257"/>
      <c r="C1991" s="95"/>
      <c r="D1991" s="95"/>
      <c r="E1991" s="95"/>
      <c r="F1991" s="95"/>
      <c r="G1991" s="258"/>
    </row>
    <row r="1992" spans="1:7" ht="15">
      <c r="A1992" s="126"/>
      <c r="B1992" s="257"/>
      <c r="C1992" s="95"/>
      <c r="D1992" s="95"/>
      <c r="E1992" s="95"/>
      <c r="F1992" s="95"/>
      <c r="G1992" s="258"/>
    </row>
    <row r="1993" spans="1:7" ht="15">
      <c r="A1993" s="126"/>
      <c r="B1993" s="257"/>
      <c r="C1993" s="95"/>
      <c r="D1993" s="95"/>
      <c r="E1993" s="95"/>
      <c r="F1993" s="95"/>
      <c r="G1993" s="258"/>
    </row>
    <row r="1994" spans="1:7" ht="15">
      <c r="A1994" s="126"/>
      <c r="B1994" s="257"/>
      <c r="C1994" s="95"/>
      <c r="D1994" s="95"/>
      <c r="E1994" s="95"/>
      <c r="F1994" s="95"/>
      <c r="G1994" s="258"/>
    </row>
    <row r="1995" spans="1:7" ht="15">
      <c r="A1995" s="126"/>
      <c r="B1995" s="257"/>
      <c r="C1995" s="95"/>
      <c r="D1995" s="95"/>
      <c r="E1995" s="95"/>
      <c r="F1995" s="95"/>
      <c r="G1995" s="258"/>
    </row>
    <row r="1996" spans="1:7" ht="15">
      <c r="A1996" s="126"/>
      <c r="B1996" s="257"/>
      <c r="C1996" s="95"/>
      <c r="D1996" s="95"/>
      <c r="E1996" s="95"/>
      <c r="F1996" s="95"/>
      <c r="G1996" s="258"/>
    </row>
    <row r="1997" spans="1:7" ht="15">
      <c r="A1997" s="126"/>
      <c r="B1997" s="257"/>
      <c r="C1997" s="95"/>
      <c r="D1997" s="95"/>
      <c r="E1997" s="95"/>
      <c r="F1997" s="95"/>
      <c r="G1997" s="258"/>
    </row>
    <row r="1998" spans="1:7" ht="15">
      <c r="A1998" s="126"/>
      <c r="B1998" s="257"/>
      <c r="C1998" s="95"/>
      <c r="D1998" s="95"/>
      <c r="E1998" s="95"/>
      <c r="F1998" s="95"/>
      <c r="G1998" s="258"/>
    </row>
    <row r="1999" spans="1:7" ht="15">
      <c r="A1999" s="126"/>
      <c r="B1999" s="257"/>
      <c r="C1999" s="95"/>
      <c r="D1999" s="95"/>
      <c r="E1999" s="95"/>
      <c r="F1999" s="95"/>
      <c r="G1999" s="258"/>
    </row>
    <row r="2000" spans="1:7" ht="15">
      <c r="A2000" s="126"/>
      <c r="B2000" s="257"/>
      <c r="C2000" s="95"/>
      <c r="D2000" s="95"/>
      <c r="E2000" s="95"/>
      <c r="F2000" s="95"/>
      <c r="G2000" s="258"/>
    </row>
    <row r="2001" spans="1:7" ht="15">
      <c r="A2001" s="126"/>
      <c r="B2001" s="257"/>
      <c r="C2001" s="95"/>
      <c r="D2001" s="95"/>
      <c r="E2001" s="95"/>
      <c r="F2001" s="95"/>
      <c r="G2001" s="258"/>
    </row>
    <row r="2002" spans="1:7" ht="15">
      <c r="A2002" s="126"/>
      <c r="B2002" s="257"/>
      <c r="C2002" s="95"/>
      <c r="D2002" s="95"/>
      <c r="E2002" s="95"/>
      <c r="F2002" s="95"/>
      <c r="G2002" s="258"/>
    </row>
    <row r="2003" spans="1:7" ht="15">
      <c r="A2003" s="126"/>
      <c r="B2003" s="257"/>
      <c r="C2003" s="95"/>
      <c r="D2003" s="95"/>
      <c r="E2003" s="95"/>
      <c r="F2003" s="95"/>
      <c r="G2003" s="258"/>
    </row>
    <row r="2004" spans="1:7" ht="15">
      <c r="A2004" s="126"/>
      <c r="B2004" s="257"/>
      <c r="C2004" s="95"/>
      <c r="D2004" s="95"/>
      <c r="E2004" s="95"/>
      <c r="F2004" s="95"/>
      <c r="G2004" s="258"/>
    </row>
    <row r="2005" spans="1:7" ht="1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2"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1640625" defaultRowHeight="12.6"/>
  <cols>
    <col min="1" max="1" width="9.1796875" style="173" bestFit="1" customWidth="1"/>
    <col min="2" max="2" width="42.81640625" style="173" customWidth="1"/>
    <col min="3" max="3" width="63.81640625" style="173" customWidth="1"/>
    <col min="4" max="4" width="25.6328125" style="173" customWidth="1"/>
    <col min="5" max="5" width="12.6328125" style="173" customWidth="1"/>
    <col min="6" max="6" width="12.6328125" style="174" customWidth="1"/>
    <col min="7" max="7" width="15.36328125" style="173" customWidth="1"/>
    <col min="8" max="8" width="23.81640625" style="173" customWidth="1"/>
    <col min="9" max="9" width="28.1796875" style="173" customWidth="1"/>
    <col min="10" max="10" width="48.26953125" style="173" hidden="1" customWidth="1"/>
    <col min="11" max="11" width="49.7265625" style="173" hidden="1" customWidth="1"/>
    <col min="12" max="16384" width="8.8164062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0.4">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1640625" defaultRowHeight="13.8"/>
  <cols>
    <col min="1" max="1" width="14.6328125" style="148" customWidth="1"/>
    <col min="2" max="2" width="14" style="148" customWidth="1"/>
    <col min="3" max="3" width="6.1796875" style="148" customWidth="1"/>
    <col min="4" max="4" width="56.26953125" style="148" customWidth="1"/>
    <col min="5" max="5" width="53.7265625" style="216" customWidth="1"/>
    <col min="6" max="6" width="54.1796875" style="148" customWidth="1"/>
    <col min="7" max="7" width="68.26953125" style="148" customWidth="1"/>
    <col min="8" max="8" width="49.26953125" style="148" customWidth="1"/>
    <col min="9" max="9" width="51.6328125" style="148" customWidth="1"/>
    <col min="10" max="10" width="50.26953125" style="148" customWidth="1"/>
    <col min="11" max="11" width="51.81640625" customWidth="1"/>
    <col min="12" max="12" width="66.81640625" style="239" customWidth="1"/>
    <col min="13" max="13" width="46.1796875" style="106" customWidth="1"/>
    <col min="14" max="15" width="8.81640625" style="106" customWidth="1"/>
    <col min="16" max="16384" width="8.8164062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2.8">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45">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1.4">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7.6">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6">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41.4">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1.4">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1.4">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1.4">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69">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27.6">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82.8">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7.6">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69">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1.4">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1.4">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38.6">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13.4">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6">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41.4">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360">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4.2">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43.6">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15.2">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15.2">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1.4">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57.6">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96.6">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10.4">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00.8">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58.8">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01.6">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187.2">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86.4">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1.4">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7.6">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86.4">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69">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5.2">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38">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2.8">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82.8">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10.4">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69">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3.2">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3.2">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0.4">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31.2">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82.8">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65.6">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93.2">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15.2">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41.4">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193.2">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7.6">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03.60000000000002">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51.80000000000001">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38">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289.8">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96.6">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41.4">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69">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7.6">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1.4">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7.6">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7.6">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7.6">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7.6">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7.6">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7.6">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5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7.6">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7.6">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7.6">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7.6">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2.8">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76.4">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24.2">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51.80000000000001">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69">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38">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10.4">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38">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6">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20.8">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10.4">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17.39999999999998">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07">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7.6">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69">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7.6">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51.8000000000000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96.6">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76">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48.4">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7.6">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38">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82.8">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07">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193.2">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79.4">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7.6">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7.6">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41.4">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43.2">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5.2">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7.6">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7.6">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7.6">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7.6">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27.6">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28.8">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14.4">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0.4">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7.799999999999997">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37.799999999999997">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28.8">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28.8">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7.799999999999997">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7.6">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69">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0.4">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7.799999999999997">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28.8">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1.4">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7.6">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28.8">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14.4">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14.4">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14.4">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14.4">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14.4">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14.4">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14.4">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14.4">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14.4">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7.6">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7.6">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7.6">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7.6">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7.6">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7.6">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7.6">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1.4">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1.4">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5.2">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27.6">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1.4">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6">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5.2">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7.6">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7.6">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7.6">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7.6">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7.6">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7.6">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1.4">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1.4">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7.6">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1.4">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1.4">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27.6">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1.4">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5.2">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5.2">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5.2">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5.2">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69">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69">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69">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69">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55.2">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55.2">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55.2">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55.2">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55.2">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55.2">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55.2">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55.2">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41.4">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5.2">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5.2">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5.2">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1.4">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1.4">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1.4">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1.4">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5.2">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5.2">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5.2">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82.8">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41.4">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41.4">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1.4">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1.4">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1.4">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1.4">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7.6">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2.8">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7.6">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7.6">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69">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7.6">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7.6">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69">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Gruber Theresa</cp:lastModifiedBy>
  <cp:lastPrinted>2015-04-21T20:47:43Z</cp:lastPrinted>
  <dcterms:created xsi:type="dcterms:W3CDTF">2010-06-21T21:00:23Z</dcterms:created>
  <dcterms:modified xsi:type="dcterms:W3CDTF">2026-08-06T11:36:25Z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